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8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<sst xmlns="http://schemas.openxmlformats.org/spreadsheetml/2006/main" count="1463" uniqueCount="447">
  <si>
    <t>ASPE10</t>
  </si>
  <si>
    <t>S</t>
  </si>
  <si>
    <t>Soupis prací objektu</t>
  </si>
  <si>
    <t xml:space="preserve">Stavba: </t>
  </si>
  <si>
    <t>II/413</t>
  </si>
  <si>
    <t>Moravský Krumlov, propustek</t>
  </si>
  <si>
    <t>O</t>
  </si>
  <si>
    <t>Objekt:</t>
  </si>
  <si>
    <t>000</t>
  </si>
  <si>
    <t>Ostatní a vedlejší náklady</t>
  </si>
  <si>
    <t>O1</t>
  </si>
  <si>
    <t>Rozpočet:</t>
  </si>
  <si>
    <t>0,00</t>
  </si>
  <si>
    <t>10,00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</si>
  <si>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</si>
  <si>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</si>
  <si>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</si>
  <si>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</si>
  <si>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</si>
  <si>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</si>
  <si>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</si>
  <si>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</si>
  <si>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</si>
  <si>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</si>
  <si>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</si>
  <si>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</si>
  <si>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</si>
  <si>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</si>
  <si>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</si>
  <si>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</si>
  <si>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</si>
  <si>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</si>
  <si>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</si>
  <si>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</si>
  <si>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</si>
  <si>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</si>
  <si>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</si>
  <si>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</si>
  <si>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</si>
  <si>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</si>
  <si>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</si>
  <si>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</si>
  <si>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</si>
  <si>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</si>
  <si>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</si>
  <si>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</si>
  <si>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</si>
  <si>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</si>
  <si>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</si>
  <si>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</si>
  <si>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</si>
  <si>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</si>
  <si>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</si>
  <si>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</si>
  <si>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</si>
  <si>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</si>
  <si>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</si>
  <si>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</si>
  <si>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</si>
  <si>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</si>
  <si>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</si>
  <si>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</si>
  <si>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</si>
  <si>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</si>
  <si>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</si>
  <si>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</si>
  <si>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</si>
  <si>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</si>
  <si>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</si>
  <si>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</si>
  <si>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</si>
  <si>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</si>
  <si>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</si>
  <si>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</si>
  <si>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</si>
  <si>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</si>
  <si>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</si>
  <si>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</si>
  <si>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</si>
  <si>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</si>
  <si>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</si>
  <si>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</si>
  <si>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</si>
  <si>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</si>
  <si>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 181</t>
  </si>
  <si>
    <t>Dopravně inženýrské opatření</t>
  </si>
  <si>
    <t>Komunikace</t>
  </si>
  <si>
    <t>57791A</t>
  </si>
  <si>
    <t>VÝSPRAVA VÝTLUKŮ SMĚSÍ ACO (HMOTNOST)</t>
  </si>
  <si>
    <t>T</t>
  </si>
  <si>
    <t>vyspravení výtluků vozovky asfaltovým betonem ACO 11+ tl. vrstvy do 50 mm  
včetně odvozu a likvidace vybouraného materiálu v režii zhotovitele 
zaměřeno na stavbě</t>
  </si>
  <si>
    <t>20=20,000 [A]</t>
  </si>
  <si>
    <t>- odfrézování nebo jiné odstranění poškozených vozovkových vrstev  
- zaříznutí hran  
- vyčištění  
- nátěr  
- dodání a výplň předepsanou zhutněnou balenou asfaltovou směsí  
- asfaltová zálivka včetně proříznutí spáry</t>
  </si>
  <si>
    <t>9.1</t>
  </si>
  <si>
    <t>Ostatní konstrukce a práce - objízdná trasa</t>
  </si>
  <si>
    <t>91400</t>
  </si>
  <si>
    <t>DOČASNÉ ZAKRYTÍ NEBO OTOČENÍ STÁVAJÍCÍCH DOPRAVNÍCH ZNAČEK</t>
  </si>
  <si>
    <t>KUS</t>
  </si>
  <si>
    <t>zaměřeno na trase  
viz přílohy č. E.2_Dopravně inženýrské opatření</t>
  </si>
  <si>
    <t>1+1=2,000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</si>
  <si>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</si>
  <si>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</si>
  <si>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</si>
  <si>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E 12 = 2 ks, IP 10a = 2 ks, IS 11b = 1 ks, IS 11c = 2ks  
viz přílohy č. E.2_Dopravně inženýrské opatření</t>
  </si>
  <si>
    <t>2+2+1+2=7,000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</si>
  <si>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</si>
  <si>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</si>
  <si>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</si>
  <si>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přechodné dopravní značení, dle pol 914122</t>
  </si>
  <si>
    <t>7=7,000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</si>
  <si>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</si>
  <si>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</si>
  <si>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</si>
  <si>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</si>
  <si>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přechodné dopravní značení, k pol. č. 914122, nájem 75 dnů</t>
  </si>
  <si>
    <t>7*75=525,000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</si>
  <si>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</si>
  <si>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</si>
  <si>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</si>
  <si>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3=3,000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</si>
  <si>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</si>
  <si>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</si>
  <si>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</si>
  <si>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k pol.č. 914922</t>
  </si>
  <si>
    <t>7</t>
  </si>
  <si>
    <t>914929</t>
  </si>
  <si>
    <t>SLOUPKY A STOJKY DZ Z OCEL TRUBEK DO PATKY NÁJEMNÉ</t>
  </si>
  <si>
    <t>k pol.č. 914922, nájemné 75 dnů</t>
  </si>
  <si>
    <t>3*75=225,000 [A]</t>
  </si>
  <si>
    <t>položka zahrnuje sazbu za pronájem dopravních značek a zařízení. Počet měrných jednotek se určí jako součin počtu sloupků a počtu dní použití</t>
  </si>
  <si>
    <t>916712</t>
  </si>
  <si>
    <t>UPEVŇOVACÍ KONSTR - PODKLADNÍ DESKA POD 28KG - MONTÁŽ S PŘESUNEM</t>
  </si>
  <si>
    <t>ke sloupkům, stojkám  
viz přílohy č. E.2_Dopravně inženýrské opatření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</si>
  <si>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</si>
  <si>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916713</t>
  </si>
  <si>
    <t>UPEVŇOVACÍ KONSTR - PODKLADNÍ DESKA POD 28KG - DEMONTÁŽ</t>
  </si>
  <si>
    <t>k pol.č. 916712</t>
  </si>
  <si>
    <t>Položka zahrnuje odstranění, demontáž a odklizení zařízení s odvozem na předepsané místo</t>
  </si>
  <si>
    <t>916719</t>
  </si>
  <si>
    <t>UPEVŇOVACÍ KONSTR - PODKLAD DESKA POD 28KG - NÁJEMNÉ</t>
  </si>
  <si>
    <t>k pol.č. 916712, nájem 75 dnů</t>
  </si>
  <si>
    <t>položka zahrnuje sazbu za pronájem zařízení. Počet měrných jednotek se určí jako součin počtu zařízení a počtu dní použití.</t>
  </si>
  <si>
    <t>9.2</t>
  </si>
  <si>
    <t>Ostatní konstrukce a práce - propustek v km 0,325</t>
  </si>
  <si>
    <t>A 15 = 2 ks, B 1 = 2 ks, B  20a-30 = 2 ks, E12 = 2 ks  
viz přílohy č. E.2_Dopravně inženýrské opatření</t>
  </si>
  <si>
    <t>2+2+2+2=8,000 [A]</t>
  </si>
  <si>
    <t>8=8,000 [A]</t>
  </si>
  <si>
    <t>8*75=600,000 [A]</t>
  </si>
  <si>
    <t>914322</t>
  </si>
  <si>
    <t>DOPRAV ZNAČKY ZMENŠ VEL OCEL FÓLIE TŘ 1 - MONTÁŽ S PŘESUNEM</t>
  </si>
  <si>
    <t>E3a=2 ks  
viz přílohy č. E.2_Dopravně inženýrské opatření</t>
  </si>
  <si>
    <t>2=2,000 [A]</t>
  </si>
  <si>
    <t>914323</t>
  </si>
  <si>
    <t>DOPRAV ZNAČKY ZMENŠ VEL OCEL FÓLIE TŘ 1 - DEMONTÁŽ</t>
  </si>
  <si>
    <t>přechodné dopravní značení, k pol.č. 914322</t>
  </si>
  <si>
    <t>914329</t>
  </si>
  <si>
    <t>DOPRAV ZNAČKY ZMENŠ VEL OCEL FÓLIE TŘ 1 - NÁJEMNÉ</t>
  </si>
  <si>
    <t>přechodné dopravní značení, dle pol 914322, nájem 75 dnů</t>
  </si>
  <si>
    <t>2*75=150,000 [A]</t>
  </si>
  <si>
    <t>14=14,000 [A]</t>
  </si>
  <si>
    <t>14*75=1 050,000 [A]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</si>
  <si>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</si>
  <si>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</si>
  <si>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</si>
  <si>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11</t>
  </si>
  <si>
    <t>916113</t>
  </si>
  <si>
    <t>DOPRAV SVĚTLO VÝSTRAŽ SAMOSTATNÉ - DEMONTÁŽ</t>
  </si>
  <si>
    <t>k pol.č. 916112</t>
  </si>
  <si>
    <t>12</t>
  </si>
  <si>
    <t>916119</t>
  </si>
  <si>
    <t>DOPRAV SVĚTLO VÝSTRAŽ SAMOSTATNÉ - NÁJEMNÉ</t>
  </si>
  <si>
    <t>k pol.č. 916112, nájemné 75 dnů</t>
  </si>
  <si>
    <t>13</t>
  </si>
  <si>
    <t>916132</t>
  </si>
  <si>
    <t>DOPRAV SVĚTLO VÝSTRAŽ SOUPRAVA 5KS - MONTÁŽ S PŘESUNEM</t>
  </si>
  <si>
    <t>souprava 5 ks světel = 1 ks, osazeno přes 2 jízdní pruhy v obou směrech (z každé strany 2 ks)  
viz přílohy č. E.2_Dopravně inženýrské opatření</t>
  </si>
  <si>
    <t>2+2=4,000 [A]</t>
  </si>
  <si>
    <t>916133</t>
  </si>
  <si>
    <t>DOPRAV SVĚTLO VÝSTRAŽ SOUPRAVA 5KS - DEMONTÁŽ</t>
  </si>
  <si>
    <t>přechodné dopravní značení, k pol.č. 916132</t>
  </si>
  <si>
    <t>4=4,000 [A]</t>
  </si>
  <si>
    <t>916139</t>
  </si>
  <si>
    <t>DOPRAVNÍ SVĚTLO VÝSTRAŽNÉ SOUPRAVA 5 KUSŮ - NÁJEMNÉ</t>
  </si>
  <si>
    <t>přechodné dopravní značení, dopravní světlo 5ks S7, nájem 75 dnů  
k pol.č. 916132</t>
  </si>
  <si>
    <t>4*75=300,000 [A]</t>
  </si>
  <si>
    <t>916312</t>
  </si>
  <si>
    <t>DOPRAVNÍ ZÁBRANY Z2 S FÓLIÍ TŘ 1 - MONTÁŽ S PŘESUNEM</t>
  </si>
  <si>
    <t>osazeno přes 2 jízdní pruhy v obou směrech (z každé strany 2 ks)  
viz přílohy č. E.2_Dopravně inženýrské opatření</t>
  </si>
  <si>
    <t>17</t>
  </si>
  <si>
    <t>916313</t>
  </si>
  <si>
    <t>DOPRAVNÍ ZÁBRANY Z2 S FÓLIÍ TŘ 1 - DEMONTÁŽ</t>
  </si>
  <si>
    <t>přechodné dopravní značení, k pol.č. 916312</t>
  </si>
  <si>
    <t>916319</t>
  </si>
  <si>
    <t>DOPRAVNÍ ZÁBRANY Z2 - NÁJEMNÉ</t>
  </si>
  <si>
    <t>přechodné dopravní značení, pronájem 75 dnů   
k pol.č. 916312</t>
  </si>
  <si>
    <t>19</t>
  </si>
  <si>
    <t>20</t>
  </si>
  <si>
    <t>21</t>
  </si>
  <si>
    <t>SO 201</t>
  </si>
  <si>
    <t>Propustek</t>
  </si>
  <si>
    <t>014102</t>
  </si>
  <si>
    <t>POPLATKY ZA SKLÁDKU</t>
  </si>
  <si>
    <t>zemina, kamení</t>
  </si>
  <si>
    <t>"113328" 
8,937*1,90 t/m3=16,980 [A] 
"132738" 
76,50 m3*2,00 t/m3=153,000 [B] 
celkem: A+B=169,980 [C]</t>
  </si>
  <si>
    <t>zahrnuje veškeré poplatky provozovateli skládky související s uložením odpadu na skládce.</t>
  </si>
  <si>
    <t>materiál s příměsí živice</t>
  </si>
  <si>
    <t>"113338" 
2,979*2,40 t/m3=7,150 [A]</t>
  </si>
  <si>
    <t>Zemní práce</t>
  </si>
  <si>
    <t>113328</t>
  </si>
  <si>
    <t>ODSTRAN PODKL ZPEVNĚNÝCH PLOCH Z KAMENIVA NESTMEL, ODVOZ DO 20KM</t>
  </si>
  <si>
    <t>M3</t>
  </si>
  <si>
    <t>zahlíněný štěrk, odvoz na skládku  
zaměřeno na stavbě a ACAD, viz přílohy 01 technická zpráva, 02 nový stav - přehledné výkresy</t>
  </si>
  <si>
    <t>6,5*4*0,3+3,79*0,3=8,937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</si>
  <si>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</si>
  <si>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</si>
  <si>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</si>
  <si>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</si>
  <si>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dalších 8 km dopravy na skládku k položce č. 113328</t>
  </si>
  <si>
    <t>8,937*1,9*8=135,842 [A]</t>
  </si>
  <si>
    <t>Položka zahrnuje samostatnou dopravu suti a vybouraných hmot. Množství se určí jako součin hmotnosti [t] a požadované vzdálenosti [km].</t>
  </si>
  <si>
    <t>113338</t>
  </si>
  <si>
    <t>ODSTRAN PODKL VOZOVEK A CHOD S ASFALT POJIVEM, ODVOZ DO 20KM</t>
  </si>
  <si>
    <t>odstranění stávajích ložných a podkladních vrstev vozovky  
zaměřeno na stavbě</t>
  </si>
  <si>
    <t>6,5*4,0*0,1+3,79*0,1=2,979 [A]</t>
  </si>
  <si>
    <t>11333B</t>
  </si>
  <si>
    <t>ODSTRANĚNÍ PODKLADU ZPEVNĚNÝCH PLOCH S ASFALT POJIVEM - DOPRAVA</t>
  </si>
  <si>
    <t>dalších 8 km dopravy na skládku k pol. č. 113338</t>
  </si>
  <si>
    <t>2,979*2,4*8=57,197 [A]</t>
  </si>
  <si>
    <t>11372</t>
  </si>
  <si>
    <t>FRÉZOVÁNÍ ZPEVNĚNÝCH PLOCH ASFALTOVÝCH</t>
  </si>
  <si>
    <t>odfrézování stávajících obrusných vrstev vozovky, včetně odvozu a likvidace vyfrézovaného materiálu v režii zhotovitele  
zaměřeno na stavbě</t>
  </si>
  <si>
    <t>6,5*8,0*0,1+3,79*0,1=5,579 [A]</t>
  </si>
  <si>
    <t>Položka zahrnuje veškerou manipulaci s vybouranou sutí a s vybouranými hmotami vč. uložení na skládku. Nezahrnuje poplatek za skládku.</t>
  </si>
  <si>
    <t>12110</t>
  </si>
  <si>
    <t>SEJMUTÍ ORNICE NEBO LESNÍ PŮDY</t>
  </si>
  <si>
    <t>odhumusování ploch dotčených stavbou v tl. 150 mm  
zaměřeno na stavbě</t>
  </si>
  <si>
    <t>71,2*1,4*0,15=14,952 [A]</t>
  </si>
  <si>
    <t>položka zahrnuje sejmutí ornice bez ohledu na tloušťku vrstvy a její vodorovnou dopravu  
zahrnuje uložení na dočasnou skládku</t>
  </si>
  <si>
    <t>12933</t>
  </si>
  <si>
    <t>ČIŠTĚNÍ PŘÍKOPŮ OD NÁNOSU PŘES 0,50M3/M</t>
  </si>
  <si>
    <t>M</t>
  </si>
  <si>
    <t>nově prohloubený příkop v délce 28,70 m nezpevněný, vytěžený materiál se využije pro terénní úpravy v místě stavby  
zaměřeno na stavbě a ACAD, viz přílohy 01 technická zpráva, 02 nový stav - přehledné výkresy</t>
  </si>
  <si>
    <t>28,70m=28,700 [A]</t>
  </si>
  <si>
    <t>Součástí položky je vodorovná a svislá doprava, přemístění, přeložení, manipulace s materiálem a uložení na dočasnou meziskládku.</t>
  </si>
  <si>
    <t>132738</t>
  </si>
  <si>
    <t>HLOUBENÍ RÝH ŠÍŘ DO 2M PAŽ I NEPAŽ TŘ. I, ODVOZ DO 20KM</t>
  </si>
  <si>
    <t>zaměřeno na stavbě a ACAD, viz přílohy 01 technická zpráva, 02 nový stav - přehledné výkresy</t>
  </si>
  <si>
    <t>(6,15*5,0)+(15,0*((1,7+4,4)/2))=76,500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</si>
  <si>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</si>
  <si>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</si>
  <si>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</si>
  <si>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M3KM</t>
  </si>
  <si>
    <t>dalších 8 km dopravy k položce č. 132738</t>
  </si>
  <si>
    <t>76,5*8=612,000 [A]</t>
  </si>
  <si>
    <t>Položka zahrnuje samostatnou dopravu zeminy. Množství se určí jako součin kubatutry [m3] a požadované vzdálenosti [km].</t>
  </si>
  <si>
    <t>17120</t>
  </si>
  <si>
    <t>ULOŽENÍ SYPANINY DO NÁSYPŮ A NA SKLÁDKY BEZ ZHUTNĚNÍ</t>
  </si>
  <si>
    <t>"132738" 
76,50=76,500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</si>
  <si>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</si>
  <si>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</si>
  <si>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</si>
  <si>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trub štěrkodrtí fr. 0-32 mm + hutnění po vrstvách min. 300mm  
zaměřeno ACAD, viz přílohy 01 technická zpráva, 02 nový stav - přehledné výkresy</t>
  </si>
  <si>
    <t>(1,6+0,8)*6,5+22,15=37,750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</si>
  <si>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</si>
  <si>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</si>
  <si>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 V HOR TŘ I.</t>
  </si>
  <si>
    <t>M2</t>
  </si>
  <si>
    <t>zhutnění základové spáry Id=0,85, 97% PS, Eo=15MPa  
zaměřeno na stavbě a ACAD, viz přílohy 01 technická zpráva, 02 nový stav - přehledné výkresy</t>
  </si>
  <si>
    <t>2*2,1*5,2+3,1*1,7=27,110 [A]</t>
  </si>
  <si>
    <t>položka zahrnuje úpravu pláně včetně vyrovnání výškových rozdílů. Míru zhutnění určuje projekt.</t>
  </si>
  <si>
    <t>18214</t>
  </si>
  <si>
    <t>ÚPRAVA POVRCHŮ SROVNÁNÍM ÚZEMÍ V TL DO 0,25M</t>
  </si>
  <si>
    <t>svahování vč. úpravy příkopu, včetně využití přebytečného materiálu s pol. č. 12110, pol. č. 12933  
zaměřeno na stavbě a ACAD, viz přílohy 01 technická zpráva, 02 nový stav - přehledné výkresy</t>
  </si>
  <si>
    <t>(13,9+16,85+17,8+3,15)*1,4+5=77,380 [A]</t>
  </si>
  <si>
    <t>položka zahrnuje srovnání výškových rozdílů terénu</t>
  </si>
  <si>
    <t>18222</t>
  </si>
  <si>
    <t>ROZPROSTŘENÍ ORNICE VE SVAHU V TL DO 0,15M</t>
  </si>
  <si>
    <t>ohumusování svahů v tl. 150 mm, materiál viz. pol. č. 12110  
zaměřeno na stavbě a ACAD, viz přílohy 01 technická zpráva, 02 nový stav - přehledné výkresy</t>
  </si>
  <si>
    <t>(13,9+16,85+17,8+3,15)*1,4=72,380 [A]</t>
  </si>
  <si>
    <t>položka zahrnuje:  
nutné přemístění ornice z dočasných skládek   
rozprostření ornice v předepsané tloušťce ve svahu přes 1:5</t>
  </si>
  <si>
    <t>18241</t>
  </si>
  <si>
    <t>ZALOŽENÍ TRÁVNÍKU RUČNÍM VÝSEVEM</t>
  </si>
  <si>
    <t>osetí svahů travním semenem  
zaměřeno na stavbě a ACAD, viz přílohy 01 technická zpráva, 02 nový stav - přehledné výkresy</t>
  </si>
  <si>
    <t>Zahrnuje dodání předepsané travní směsi, její výsev na ornici, zalévání, první pokosení, to vše bez ohledu na sklon terénu</t>
  </si>
  <si>
    <t>18247</t>
  </si>
  <si>
    <t>OŠETŘOVÁNÍ TRÁVNÍKU</t>
  </si>
  <si>
    <t>údržba travního porostu, viz pol. č. 18241, 1x</t>
  </si>
  <si>
    <t>Zahrnuje pokosení se shrabáním, naložení shrabků na dopravní prostředek, s odvozem a se složením, to vše bez ohledu na sklon terénu  
zahrnuje nutné zalití a hnojení</t>
  </si>
  <si>
    <t>Základy</t>
  </si>
  <si>
    <t>22594</t>
  </si>
  <si>
    <t>ZÁPOROVÉ PAŽENÍ Z KOVU TRVALÉ</t>
  </si>
  <si>
    <t>záporová pažící stěna – HEB nosníky 160 + beranění, dílčí část zůstává do úrovně 1 metru pod upraveným terénem  
zaměřeno na stavbě ACAD, viz. příl. č.C.2.1.01 technická zpráva, C.2.1.02 nový stav - přehledné výkresy</t>
  </si>
  <si>
    <t>(7*3,2+7*2,5)*42,6/1000=1,700 [A] 
A*2/3=1,133 [B]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</si>
  <si>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</si>
  <si>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</si>
  <si>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</si>
  <si>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záporová pažící stěna – HEB nosníky 160 - výdřeva, dílčí část zůstává do úrovně 1 metru pod upraveným terénem  
zaměřeno na stavbě ACAD, viz. příl. č.C.2.1.01 technická zpráva, C.2.1.02 nový stav - přehledné výkresy</t>
  </si>
  <si>
    <t>6*3,2+6*2,5=34,200 [A] 
A*2/3=22,800 [B]</t>
  </si>
  <si>
    <t>položka zahrnuje dodávku a osazení pažin bez ohledu na druh</t>
  </si>
  <si>
    <t>22694</t>
  </si>
  <si>
    <t>ZÁPOROVÉ PAŽENÍ Z KOVU DOČASNÉ</t>
  </si>
  <si>
    <t>záporová pažící stěna – HEB nosníky 160 + beranění, dílčí část odstraněna do úrovně 1 metru pod upraveným terénem  
zaměřeno na stavbě ACAD, viz. příl. č.C.2.1.01 technická zpráva, C.2.1.02 nový stav - přehledné výkresy</t>
  </si>
  <si>
    <t>(7*3,2+7*2,5)*42,6/1000=1,700 [A] 
A*1/3=0,567 [B]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</si>
  <si>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</si>
  <si>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</si>
  <si>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</si>
  <si>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záporová pažící stěna – HEB nosníky 160 - výdřeva, dílčí část odstraněna do úrovně 1 metru pod upraveným terénem  
zaměřeno na stavbě ACAD, viz. příl. č.C.2.1.01 technická zpráva, C.2.1.02 nový stav - přehledné výkresy</t>
  </si>
  <si>
    <t>6*3,2+6*2,5=34,200 [A] 
A*1/3=11,400 [B]</t>
  </si>
  <si>
    <t>položka zahrnuje osazení pažin bez ohledu na druh, jejich opotřebení a jejich odstranění</t>
  </si>
  <si>
    <t>272324</t>
  </si>
  <si>
    <t>ZÁKLADY ZE ŽELEZOBETONU C25/30 (B30)</t>
  </si>
  <si>
    <t>železobetonové základy z betonu C25/30-XF3  
bednění=2*2*(1,0*4,1+1,0*9,1)=52,8m2  
zaměřeno na stavbě ACAD, viz. příl. č.C.2.1.01 technická zpráva, C.2.1.02 nový stav - přehledné výkresy</t>
  </si>
  <si>
    <t>2*0,9*1,0*4,0=7,200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</si>
  <si>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</si>
  <si>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272365</t>
  </si>
  <si>
    <t>VÝZTUŽ ZÁKLADŮ Z OCELI 10505</t>
  </si>
  <si>
    <t>betonářská ocel k položce 272324  
zaměřeno na stavbě ACAD, viz. příl. č.C.2.1.01 technická zpráva, C.2.1.02 nový stav - přehledné výkresy, C.2.1.03  nový stav - výkres tvaru</t>
  </si>
  <si>
    <t>2*0,9*1*4*0,025*7,85=1,413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</si>
  <si>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  
- povrchovou antikorozní úpravu výztuže,  
- separaci výztuže,</t>
  </si>
  <si>
    <t>286511</t>
  </si>
  <si>
    <t>KOTVY OCEL INJEKTOVANÉ V PODZEMÍ DÉLKY DO 3M ÚNOS DO 50KN</t>
  </si>
  <si>
    <t>osazení kotevních prvků říms M24-230 + navrtání kamenných čelních zdí a zalití pryskyřicí  
zaměřeno na stavbě ACAD, viz. příl. č.C.2.1.01 technická zpráva, C.2.1.02 nový stav - přehledné výkresy</t>
  </si>
  <si>
    <t>2*4=8,000 [A]</t>
  </si>
  <si>
    <t>Zahrnuje kompletní dodávku kotev délky do 3,00m a únosnosti do 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</si>
  <si>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289973</t>
  </si>
  <si>
    <t>OPLÁŠTĚNÍ (ZPEVNĚNÍ) Z GEOSÍTÍ A GEOROHOŽÍ</t>
  </si>
  <si>
    <t>osazení protierozních rohoží – sítí z kokosových vláken  
zaměřeno na stavbě ACAD, viz. příl. č.C.2.1.01 technická zpráva, C.2.1.02 nový stav - přehledné výkresy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</si>
  <si>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</si>
  <si>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</si>
  <si>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317325</t>
  </si>
  <si>
    <t>ŘÍMSY ZE ŽELEZOBETONU C30/37 (B37)</t>
  </si>
  <si>
    <t>železobetonové římsy z betonu C30/37 - XF4+XD3  
bednění=2*((2*0,7*0,5)+(0,2+0,35+0,17+0,18)*4,0)=8,7m2  
zaměřeno na stavbě ACAD, viz. příl. č.C.2.1.01 technická zpráva, C.2.1.02 nový stav - přehledné výkresy, C.2.1.03  nový stav - výkres tvaru, C.2.1.04  nový stav - výkres výztuže</t>
  </si>
  <si>
    <t>2*0,25*4,0=2,000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</si>
  <si>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</si>
  <si>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317365</t>
  </si>
  <si>
    <t>VÝZTUŽ ŘÍMS Z OCELI 10505</t>
  </si>
  <si>
    <t>betonářská ocel k položce 317325  
zaměřeno na stavbě ACAD, viz. příl. č.C.2.1.01 technická zpráva, C.2.1.02 nový stav - přehledné výkresy, C.2.1.03  nový stav - výkres tvaru, C.2.1.04  nový stav - výkres výztuže</t>
  </si>
  <si>
    <t>2*0,25*4*0,025*7,85=0,393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</si>
  <si>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</t>
  </si>
  <si>
    <t>327212</t>
  </si>
  <si>
    <t>ZDI OPĚR, ZÁRUB, NÁBŘEŽ Z LOM KAMENE NA MC</t>
  </si>
  <si>
    <t>čelní kamenné zdi propustku včetně malty C16/20-XF0 s vyspárováním cementovou maltou   
včetně vyznačení roku realizace na čelní zdi vtoku a výtoku pomocí elastické polyuretanové matrice (430*250 mm), výška písma 175 mm  
zaměřeno na stavbě a ACAD, viz. příl. č.C.2.1.01 technická zpráva, C.2.1.02 nový stav - přehledné výkresy</t>
  </si>
  <si>
    <t>2*1,43*0,5*4,0=5,720 [A]</t>
  </si>
  <si>
    <t>položka zahrnuje dodávku a osazení lomového kamene, jeho výběr a případnou úpravu, dodávku předepsané malty, spárování.</t>
  </si>
  <si>
    <t>Vodorovné konstrukce</t>
  </si>
  <si>
    <t>451113</t>
  </si>
  <si>
    <t>PODKL A VÝPLŇ VRSTVY Z DÍLCŮ BETON C16/20 (B20)</t>
  </si>
  <si>
    <t>podkladní betonové prefabrikované pražce pod trouby  
zaměřeno na stavbě ACAD, viz. příl. č.C.2.1.01 technická zpráva, C.2.1.02 nový stav - přehledné výkresy</t>
  </si>
  <si>
    <t>6*(0,16*0,16*0,8)=0,123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</si>
  <si>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zkoušení a měření dílců a pod.).</t>
  </si>
  <si>
    <t>451312</t>
  </si>
  <si>
    <t>PODKL A VÝPLŇ VRSTVY Z PROST BET C12/15 (B15)</t>
  </si>
  <si>
    <t>podkladní beton C12/15 - XO pod trouby  
zaměřeno na stavbě ACAD, viz. příl. č.C.2.1.01 technická zpráva, C.2.1.02 nový stav - přehledné výkresy</t>
  </si>
  <si>
    <t>0,7*7=4,900 [A]</t>
  </si>
  <si>
    <t>PODKL A VÝPLŇ VRSTVY Z PROST BET C12/15</t>
  </si>
  <si>
    <t>podkladní beton C12/15 - XO  pod základy tl. 150 mm  
zaměřeno na stavbě ACAD, viz. příl. č.C.2.1.01 technická zpráva, C.2.1.02 nový stav - přehledné výkresy"</t>
  </si>
  <si>
    <t>2*2,1*5,2*0,15=3,276 [A]</t>
  </si>
  <si>
    <t>451313</t>
  </si>
  <si>
    <t>PODKL A VÝPLŇ VRSTVY Z PROST BET C16/20 (B20)</t>
  </si>
  <si>
    <t>podkladní beton C16/20-XF0  pod kamenou dlažbu tl. 150 mm, viz pol. č. 465512  
zaměřeno na stavbě ACAD, viz. příl. č.C.2.1.01 technická zpráva, C.2.1.02 nový stav - přehledné výkresy</t>
  </si>
  <si>
    <t>5,70*4,00*0,15=3,420 [A]</t>
  </si>
  <si>
    <t>465512</t>
  </si>
  <si>
    <t>DLAŽBY Z LOMOVÉHO KAMENE NA MC</t>
  </si>
  <si>
    <t>kamenná dlažba z lomového kamene tl. 250 mm, spáry zatřené cementovou maltou   
zaměřeno na stavbě ACAD, viz. příl. č.C.2.1.01 technická zpráva, C.2.1.02 nový stav - přehledné výkresy</t>
  </si>
  <si>
    <t>5,70*4,00*0,25=5,700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</si>
  <si>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</si>
  <si>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56310</t>
  </si>
  <si>
    <t>VOZOVKOVÉ VRSTVY Z MECH ZPEV KAMENIVA</t>
  </si>
  <si>
    <t>vrstva vozovky z mechanicky zpevněného kameniva (MZK) tl. 150 mm  
zaměřeno na stavbě ACAD, viz. příl. č.C.2.1.01 technická zpráva, C.2.1.02 nový stav - přehledné výkresy</t>
  </si>
  <si>
    <t>6,50*4,80*0,15=4,680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</si>
  <si>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</si>
  <si>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56330</t>
  </si>
  <si>
    <t>VOZOVKOVÉ VRSTVY ZE ŠTĚRKODRTI</t>
  </si>
  <si>
    <t>vrstva vozovky ze štěrkodrti (ŠD) tl. 150 mm, frakce 32-63mm  
zaměřeno na stavbě ACAD, viz. příl. č.C.2.1.01 technická zpráva, C.2.1.02 nový stav - přehledné výkresy</t>
  </si>
  <si>
    <t>6,5*4,4*0,15+3,79*0,15=4,859 [A]</t>
  </si>
  <si>
    <t>572121</t>
  </si>
  <si>
    <t>INFILTRAČNÍ POSTŘIK ASFALTOVÝ DO 1,0KG/M2</t>
  </si>
  <si>
    <t>infiltrační postřik 0,7kg/m2 pod ACP 16+  
zaměřeno na stavbě ACAD, viz. příl. č.C.2.1.01 technická zpráva, C.2.1.02 nový stav - přehledné výkresy</t>
  </si>
  <si>
    <t>35,1=35,100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</si>
  <si>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</si>
  <si>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</si>
  <si>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</si>
  <si>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spojovací postřik 0,35 kg/m2, pod ACO 11+, pod ACL 16+  
zaměřeno na stavbě ACAD, viz. příl. č.C.2.1.01 technická zpráva, C.2.1.02 nový stav - přehledné výkresy</t>
  </si>
  <si>
    <t>52+38,35=90,350 [A]</t>
  </si>
  <si>
    <t>574A34</t>
  </si>
  <si>
    <t>ASFALTOVÝ BETON PRO OBRUSNÉ VRSTVY ACO 11+, TL. 40MM</t>
  </si>
  <si>
    <t>obrusná živičná vrstva vozovky (ACO 11+) tl. 40 mm  
zaměřeno na stavbě ACAD, viz. příl. č.C.2.1.01 technická zpráva, C.2.1.02 nový stav - přehledné výkresy</t>
  </si>
  <si>
    <t>6,5*8,0=52,000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</si>
  <si>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</si>
  <si>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</si>
  <si>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TL. 60MM</t>
  </si>
  <si>
    <t>ložná živičná vrstva vozovky (ACL 16+) tl. 60 mm  
zaměřeno na stavbě ACAD, viz. příl. č.C.2.1.01 technická zpráva, C.2.1.02 nový stav - přehledné výkresy</t>
  </si>
  <si>
    <t>6,5*5,9=38,350 [A]</t>
  </si>
  <si>
    <t>574E46</t>
  </si>
  <si>
    <t>ASFALTOVÝ BETON PRO PODKLADNÍ VRSTVY ACP 16+, TL. 50MM</t>
  </si>
  <si>
    <t>podkladní živičná vrstva vozovky (ACP 16+) tl. 50 mm  
zaměřeno na stavbě ACAD, viz. příl. č.C.2.1.01 technická zpráva, C.2.1.02 nový stav - přehledné výkresy</t>
  </si>
  <si>
    <t>6,5*5,4=35,100 [A]</t>
  </si>
  <si>
    <t>Přidružená stavební výroba</t>
  </si>
  <si>
    <t>711111</t>
  </si>
  <si>
    <t>IZOLACE BĚŽN KONSTR PROTI ZEM VLHK ASFALT NÁTĚRY</t>
  </si>
  <si>
    <t>nátěr betonových povrchů Np+2xNa  
nátěr penetrační množství 0,5 kg/m2, nátěr asfaltový z modifikovaných asfaltů v množství celkem 2,5kg/m2   
zaměřeno na stavbě ACAD, viz. příl. č.C.2.1.01 technická zpráva, C.2.1.02 nový stav - přehledné výkresy</t>
  </si>
  <si>
    <t>2*2*(4,0*1,0+1,0*0,9+4,0*0,2)=22,800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</si>
  <si>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</si>
  <si>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78383</t>
  </si>
  <si>
    <t>NÁTĚRY BETON KONSTR TYP S4 (OS - C)</t>
  </si>
  <si>
    <t>hydrofobní dvouvrstvý nátěr betonových povrchů říms  
zaměřeno na stavbě ACAD, viz. příl. č.C.2.1.01 technická zpráva, C.2.1.02 nový stav - přehledné výkresy</t>
  </si>
  <si>
    <t>2*((2*0,7*0,5)+(0,7+0,35+0,16+0,17+0,2)*4,0)=14,040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</si>
  <si>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</si>
  <si>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</si>
  <si>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82460</t>
  </si>
  <si>
    <t>POTRUBÍ Z TRUB ŽELEZOBETON DN 800MM</t>
  </si>
  <si>
    <t>osazení železobetonových prefabrikovaných hrdlových trub DN 800mm  
zaměřeno na stavbě ACAD, viz. příl. č.C.2.1.01 technická zpráva, C.2.1.02 nový stav - přehledné výkresy</t>
  </si>
  <si>
    <t>7,00=7,000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</si>
  <si>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</si>
  <si>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</si>
  <si>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9113B1</t>
  </si>
  <si>
    <t>SVODIDLO OCEL SILNIČ JEDNOSTR, ÚROVEŇ ZADRŽ H1 -DODÁVKA A MONTÁŽ</t>
  </si>
  <si>
    <t>včetně 3 x krátký výškový náběh a 1 x atypické ukončení (záhyb)   
včetně betonových patek průměr 450 mm, délky 1 000 mm z C12/15 - XO a kotvení sloupků do nich  
zaměřeno na stavbě</t>
  </si>
  <si>
    <t>levá strana:  
6+2=8,000 [A] 
pravá strana:  
6+6=12,000 [B] 
celkem: A+B=20,000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</si>
  <si>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prací)  
- ukončení zapuštěním do betonových bloků (včetně betonového bloku a nutných zemních prací) nebo koncovkou  
- přechod na jiný typ svodidla nebo přes mostní závěr  
nezahrnuje odrazky nebo retroreflexní fólie</t>
  </si>
  <si>
    <t>9117C1</t>
  </si>
  <si>
    <t>SVOD OCEL ZÁBRADEL ÚROVEŇ ZADRŽ H2 - DODÁVKA A MONTÁŽ</t>
  </si>
  <si>
    <t>osazení zábradelního svodidla ZSNH4/H2 + zábradelní výplň s vod. tyčí  
zaměřeno na stavbě ACAD, viz. příl. č.C.2.1.01 technická zpráva, C.2.1.02 nový stav - přehledné výkresy</t>
  </si>
  <si>
    <t>2*4,00=8,000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</si>
  <si>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zahrnuje odrazky nebo retroreflexní fólie</t>
  </si>
  <si>
    <t>91267</t>
  </si>
  <si>
    <t>ODRAZKY NA SVODIDLA</t>
  </si>
  <si>
    <t>10=10,000 [A]</t>
  </si>
  <si>
    <t>- kompletní dodávka se všemi pomocnými a doplňujícími pracemi a součástmi</t>
  </si>
  <si>
    <t>914112</t>
  </si>
  <si>
    <t>DOPRAV ZNAČKY ZÁKLAD VEL OCEL - MONTÁŽ S PŘESUNEM</t>
  </si>
  <si>
    <t>zpětná montáž stávající dopravní značky A31b „Návěstní deska 160m"  
zaměřeno na stavbě ACAD, viz. příl. č.C.2.1.01 technická zpráva, C.2.1.02 nový stav - přehledné výkresy</t>
  </si>
  <si>
    <t>položka zahrnuje:  
- dopravu demontované značky z dočasné skládky  
- osazení a montáž značky na místě určeném projektem  
- nutnou opravu poškozených částí  
nezahrnuje dodávku nové značky</t>
  </si>
  <si>
    <t>914113</t>
  </si>
  <si>
    <t>DOPRAV ZNAČKY ZÁKLAD VEL OCEL - DEMONTÁŽ</t>
  </si>
  <si>
    <t>demontáž stávající dopravní značky A31b „Návěstní deska 160m“  
viz. pol. 914112  
zaměřeno na stavbě ACAD, viz. příl. č.C.2.1.01 technická zpráva, C.2.1.02 nový stav - přehledné výkresy</t>
  </si>
  <si>
    <t>Položka zahrnuje odstranění, demontáž a odklizení materiálu s odvozem a dočasným uskladněním - vše v režii zhotovitele</t>
  </si>
  <si>
    <t>919143</t>
  </si>
  <si>
    <t>ŘEZÁNÍ ŽELEZOBETONOVÝCH KONSTRUKCÍ TL DO 150MM</t>
  </si>
  <si>
    <t>seříznutí železobetonové prefabrikované hrdlové trouby DN 800mm  
k pol. č. 82460  
zaměřeno na stavbě ACAD, viz. příl. č.C.2.1.01 technická zpráva, C.2.1.02 nový stav - přehledné výkresy</t>
  </si>
  <si>
    <t>3,14*0,8=2,512 [A]</t>
  </si>
  <si>
    <t>položka zahrnuje řezání železobetonových konstrukcí v předepsané tloušťce, včetně spotřeby vody</t>
  </si>
  <si>
    <t>935222</t>
  </si>
  <si>
    <t>PŘÍKOPOVÉ ŽLABY Z BETON TVÁRNIC ŠÍŘ DO 900MM DO BETONU TL 100MM</t>
  </si>
  <si>
    <t>osazení příkopových betonových tvárnic TZZ4 do betonu C16/20 - XF0  tl. 100 mm, šířka žlabu nad 600 mm  
zaměřeno na stavbě ACAD, viz. příl. č.C.2.1.01 technická zpráva, C.2.1.02 nový stav - přehledné výkresy</t>
  </si>
  <si>
    <t>(6,9+7,0+1,3)*1,3=19,760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</si>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</sst>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67</v>
      </c>
      <c s="18" t="s">
        <v>57</v>
      </c>
      <c s="24" t="s">
        <v>68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69</v>
      </c>
      <c s="23" t="s">
        <v>70</v>
      </c>
      <c s="18" t="s">
        <v>57</v>
      </c>
      <c s="24" t="s">
        <v>71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72</v>
      </c>
      <c s="23" t="s">
        <v>73</v>
      </c>
      <c s="18" t="s">
        <v>57</v>
      </c>
      <c s="24" t="s">
        <v>74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75</v>
      </c>
      <c s="23" t="s">
        <v>76</v>
      </c>
      <c s="18" t="s">
        <v>57</v>
      </c>
      <c s="24" t="s">
        <v>77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78</v>
      </c>
      <c s="23" t="s">
        <v>79</v>
      </c>
      <c s="18" t="s">
        <v>57</v>
      </c>
      <c s="24" t="s">
        <v>80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81</v>
      </c>
      <c s="23" t="s">
        <v>82</v>
      </c>
      <c s="18" t="s">
        <v>57</v>
      </c>
      <c s="24" t="s">
        <v>83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0+O8+O13+O54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84</v>
      </c>
      <c s="32">
        <f>0+I8+I13+I54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84</v>
      </c>
      <c s="5"/>
      <c s="14" t="s">
        <v>85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28</v>
      </c>
      <c s="19"/>
      <c s="21" t="s">
        <v>86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87</v>
      </c>
      <c s="18" t="s">
        <v>40</v>
      </c>
      <c s="24" t="s">
        <v>88</v>
      </c>
      <c s="25" t="s">
        <v>89</v>
      </c>
      <c s="26">
        <v>20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38.25">
      <c r="A10" s="28" t="s">
        <v>43</v>
      </c>
      <c r="E10" s="29" t="s">
        <v>90</v>
      </c>
    </row>
    <row r="11" spans="1:5" ht="12.75">
      <c r="A11" s="30" t="s">
        <v>45</v>
      </c>
      <c r="E11" s="31" t="s">
        <v>91</v>
      </c>
    </row>
    <row r="12" spans="1:5" ht="76.5">
      <c r="A12" t="s">
        <v>46</v>
      </c>
      <c r="E12" s="29" t="s">
        <v>92</v>
      </c>
    </row>
    <row r="13" spans="1:18" ht="12.75" customHeight="1">
      <c r="A13" s="5" t="s">
        <v>36</v>
      </c>
      <c s="5"/>
      <c s="35" t="s">
        <v>93</v>
      </c>
      <c s="5"/>
      <c s="21" t="s">
        <v>94</v>
      </c>
      <c s="5"/>
      <c s="5"/>
      <c s="5"/>
      <c s="36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18" t="s">
        <v>38</v>
      </c>
      <c s="23" t="s">
        <v>22</v>
      </c>
      <c s="23" t="s">
        <v>95</v>
      </c>
      <c s="18" t="s">
        <v>40</v>
      </c>
      <c s="24" t="s">
        <v>96</v>
      </c>
      <c s="25" t="s">
        <v>97</v>
      </c>
      <c s="26">
        <v>2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98</v>
      </c>
    </row>
    <row r="16" spans="1:5" ht="12.75">
      <c r="A16" s="30" t="s">
        <v>45</v>
      </c>
      <c r="E16" s="31" t="s">
        <v>99</v>
      </c>
    </row>
    <row r="17" spans="1:5" ht="38.25">
      <c r="A17" t="s">
        <v>46</v>
      </c>
      <c r="E17" s="29" t="s">
        <v>100</v>
      </c>
    </row>
    <row r="18" spans="1:16" ht="25.5">
      <c r="A18" s="18" t="s">
        <v>38</v>
      </c>
      <c s="23" t="s">
        <v>16</v>
      </c>
      <c s="23" t="s">
        <v>101</v>
      </c>
      <c s="18" t="s">
        <v>40</v>
      </c>
      <c s="24" t="s">
        <v>102</v>
      </c>
      <c s="25" t="s">
        <v>97</v>
      </c>
      <c s="26">
        <v>7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103</v>
      </c>
    </row>
    <row r="20" spans="1:5" ht="12.75">
      <c r="A20" s="30" t="s">
        <v>45</v>
      </c>
      <c r="E20" s="31" t="s">
        <v>104</v>
      </c>
    </row>
    <row r="21" spans="1:5" ht="63.75">
      <c r="A21" t="s">
        <v>46</v>
      </c>
      <c r="E21" s="29" t="s">
        <v>105</v>
      </c>
    </row>
    <row r="22" spans="1:16" ht="12.75">
      <c r="A22" s="18" t="s">
        <v>38</v>
      </c>
      <c s="23" t="s">
        <v>15</v>
      </c>
      <c s="23" t="s">
        <v>106</v>
      </c>
      <c s="18" t="s">
        <v>40</v>
      </c>
      <c s="24" t="s">
        <v>107</v>
      </c>
      <c s="25" t="s">
        <v>97</v>
      </c>
      <c s="26">
        <v>7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108</v>
      </c>
    </row>
    <row r="24" spans="1:5" ht="12.75">
      <c r="A24" s="30" t="s">
        <v>45</v>
      </c>
      <c r="E24" s="31" t="s">
        <v>109</v>
      </c>
    </row>
    <row r="25" spans="1:5" ht="25.5">
      <c r="A25" t="s">
        <v>46</v>
      </c>
      <c r="E25" s="29" t="s">
        <v>110</v>
      </c>
    </row>
    <row r="26" spans="1:16" ht="12.75">
      <c r="A26" s="18" t="s">
        <v>38</v>
      </c>
      <c s="23" t="s">
        <v>26</v>
      </c>
      <c s="23" t="s">
        <v>111</v>
      </c>
      <c s="18" t="s">
        <v>40</v>
      </c>
      <c s="24" t="s">
        <v>112</v>
      </c>
      <c s="25" t="s">
        <v>113</v>
      </c>
      <c s="26">
        <v>525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114</v>
      </c>
    </row>
    <row r="28" spans="1:5" ht="12.75">
      <c r="A28" s="30" t="s">
        <v>45</v>
      </c>
      <c r="E28" s="31" t="s">
        <v>115</v>
      </c>
    </row>
    <row r="29" spans="1:5" ht="25.5">
      <c r="A29" t="s">
        <v>46</v>
      </c>
      <c r="E29" s="29" t="s">
        <v>116</v>
      </c>
    </row>
    <row r="30" spans="1:16" ht="12.75">
      <c r="A30" s="18" t="s">
        <v>38</v>
      </c>
      <c s="23" t="s">
        <v>28</v>
      </c>
      <c s="23" t="s">
        <v>117</v>
      </c>
      <c s="18" t="s">
        <v>40</v>
      </c>
      <c s="24" t="s">
        <v>118</v>
      </c>
      <c s="25" t="s">
        <v>97</v>
      </c>
      <c s="26">
        <v>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98</v>
      </c>
    </row>
    <row r="32" spans="1:5" ht="12.75">
      <c r="A32" s="30" t="s">
        <v>45</v>
      </c>
      <c r="E32" s="31" t="s">
        <v>119</v>
      </c>
    </row>
    <row r="33" spans="1:5" ht="63.75">
      <c r="A33" t="s">
        <v>46</v>
      </c>
      <c r="E33" s="29" t="s">
        <v>120</v>
      </c>
    </row>
    <row r="34" spans="1:16" ht="12.75">
      <c r="A34" s="18" t="s">
        <v>38</v>
      </c>
      <c s="23" t="s">
        <v>30</v>
      </c>
      <c s="23" t="s">
        <v>121</v>
      </c>
      <c s="18" t="s">
        <v>40</v>
      </c>
      <c s="24" t="s">
        <v>122</v>
      </c>
      <c s="25" t="s">
        <v>97</v>
      </c>
      <c s="26">
        <v>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123</v>
      </c>
    </row>
    <row r="36" spans="1:5" ht="12.75">
      <c r="A36" s="30" t="s">
        <v>45</v>
      </c>
      <c r="E36" s="31" t="s">
        <v>119</v>
      </c>
    </row>
    <row r="37" spans="1:5" ht="25.5">
      <c r="A37" t="s">
        <v>46</v>
      </c>
      <c r="E37" s="29" t="s">
        <v>110</v>
      </c>
    </row>
    <row r="38" spans="1:16" ht="12.75">
      <c r="A38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113</v>
      </c>
      <c s="26">
        <v>225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127</v>
      </c>
    </row>
    <row r="40" spans="1:5" ht="12.75">
      <c r="A40" s="30" t="s">
        <v>45</v>
      </c>
      <c r="E40" s="31" t="s">
        <v>128</v>
      </c>
    </row>
    <row r="41" spans="1:5" ht="25.5">
      <c r="A41" t="s">
        <v>46</v>
      </c>
      <c r="E41" s="29" t="s">
        <v>129</v>
      </c>
    </row>
    <row r="42" spans="1:16" ht="25.5">
      <c r="A42" s="18" t="s">
        <v>38</v>
      </c>
      <c s="23" t="s">
        <v>69</v>
      </c>
      <c s="23" t="s">
        <v>130</v>
      </c>
      <c s="18" t="s">
        <v>40</v>
      </c>
      <c s="24" t="s">
        <v>131</v>
      </c>
      <c s="25" t="s">
        <v>97</v>
      </c>
      <c s="26">
        <v>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132</v>
      </c>
    </row>
    <row r="44" spans="1:5" ht="12.75">
      <c r="A44" s="30" t="s">
        <v>45</v>
      </c>
      <c r="E44" s="31" t="s">
        <v>119</v>
      </c>
    </row>
    <row r="45" spans="1:5" ht="63.75">
      <c r="A45" t="s">
        <v>46</v>
      </c>
      <c r="E45" s="29" t="s">
        <v>133</v>
      </c>
    </row>
    <row r="46" spans="1:16" ht="12.75">
      <c r="A46" s="18" t="s">
        <v>38</v>
      </c>
      <c s="23" t="s">
        <v>33</v>
      </c>
      <c s="23" t="s">
        <v>134</v>
      </c>
      <c s="18" t="s">
        <v>40</v>
      </c>
      <c s="24" t="s">
        <v>135</v>
      </c>
      <c s="25" t="s">
        <v>97</v>
      </c>
      <c s="26">
        <v>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136</v>
      </c>
    </row>
    <row r="48" spans="1:5" ht="12.75">
      <c r="A48" s="30" t="s">
        <v>45</v>
      </c>
      <c r="E48" s="31" t="s">
        <v>119</v>
      </c>
    </row>
    <row r="49" spans="1:5" ht="25.5">
      <c r="A49" t="s">
        <v>46</v>
      </c>
      <c r="E49" s="29" t="s">
        <v>137</v>
      </c>
    </row>
    <row r="50" spans="1:16" ht="12.75">
      <c r="A50" s="18" t="s">
        <v>38</v>
      </c>
      <c s="23" t="s">
        <v>35</v>
      </c>
      <c s="23" t="s">
        <v>138</v>
      </c>
      <c s="18" t="s">
        <v>40</v>
      </c>
      <c s="24" t="s">
        <v>139</v>
      </c>
      <c s="25" t="s">
        <v>113</v>
      </c>
      <c s="26">
        <v>225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140</v>
      </c>
    </row>
    <row r="52" spans="1:5" ht="12.75">
      <c r="A52" s="30" t="s">
        <v>45</v>
      </c>
      <c r="E52" s="31" t="s">
        <v>128</v>
      </c>
    </row>
    <row r="53" spans="1:5" ht="25.5">
      <c r="A53" t="s">
        <v>46</v>
      </c>
      <c r="E53" s="29" t="s">
        <v>141</v>
      </c>
    </row>
    <row r="54" spans="1:18" ht="12.75" customHeight="1">
      <c r="A54" s="5" t="s">
        <v>36</v>
      </c>
      <c s="5"/>
      <c s="35" t="s">
        <v>142</v>
      </c>
      <c s="5"/>
      <c s="21" t="s">
        <v>143</v>
      </c>
      <c s="5"/>
      <c s="5"/>
      <c s="5"/>
      <c s="36">
        <f>0+Q54</f>
      </c>
      <c r="O54">
        <f>0+R54</f>
      </c>
      <c r="Q54">
        <f>0+I55+I59+I63+I67+I71+I75+I79+I83+I87+I91+I95+I99+I103+I107+I111+I115+I119+I123+I127+I131+I135</f>
      </c>
      <c>
        <f>0+O55+O59+O63+O67+O71+O75+O79+O83+O87+O91+O95+O99+O103+O107+O111+O115+O119+O123+O127+O131+O135</f>
      </c>
    </row>
    <row r="55" spans="1:16" ht="25.5">
      <c r="A55" s="18" t="s">
        <v>38</v>
      </c>
      <c s="23" t="s">
        <v>22</v>
      </c>
      <c s="23" t="s">
        <v>101</v>
      </c>
      <c s="18" t="s">
        <v>40</v>
      </c>
      <c s="24" t="s">
        <v>102</v>
      </c>
      <c s="25" t="s">
        <v>97</v>
      </c>
      <c s="26">
        <v>8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25.5">
      <c r="A56" s="28" t="s">
        <v>43</v>
      </c>
      <c r="E56" s="29" t="s">
        <v>144</v>
      </c>
    </row>
    <row r="57" spans="1:5" ht="12.75">
      <c r="A57" s="30" t="s">
        <v>45</v>
      </c>
      <c r="E57" s="31" t="s">
        <v>145</v>
      </c>
    </row>
    <row r="58" spans="1:5" ht="63.75">
      <c r="A58" t="s">
        <v>46</v>
      </c>
      <c r="E58" s="29" t="s">
        <v>105</v>
      </c>
    </row>
    <row r="59" spans="1:16" ht="12.75">
      <c r="A59" s="18" t="s">
        <v>38</v>
      </c>
      <c s="23" t="s">
        <v>16</v>
      </c>
      <c s="23" t="s">
        <v>106</v>
      </c>
      <c s="18" t="s">
        <v>40</v>
      </c>
      <c s="24" t="s">
        <v>107</v>
      </c>
      <c s="25" t="s">
        <v>97</v>
      </c>
      <c s="26">
        <v>8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108</v>
      </c>
    </row>
    <row r="61" spans="1:5" ht="12.75">
      <c r="A61" s="30" t="s">
        <v>45</v>
      </c>
      <c r="E61" s="31" t="s">
        <v>146</v>
      </c>
    </row>
    <row r="62" spans="1:5" ht="25.5">
      <c r="A62" t="s">
        <v>46</v>
      </c>
      <c r="E62" s="29" t="s">
        <v>110</v>
      </c>
    </row>
    <row r="63" spans="1:16" ht="12.75">
      <c r="A63" s="18" t="s">
        <v>38</v>
      </c>
      <c s="23" t="s">
        <v>15</v>
      </c>
      <c s="23" t="s">
        <v>111</v>
      </c>
      <c s="18" t="s">
        <v>40</v>
      </c>
      <c s="24" t="s">
        <v>112</v>
      </c>
      <c s="25" t="s">
        <v>113</v>
      </c>
      <c s="26">
        <v>600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114</v>
      </c>
    </row>
    <row r="65" spans="1:5" ht="12.75">
      <c r="A65" s="30" t="s">
        <v>45</v>
      </c>
      <c r="E65" s="31" t="s">
        <v>147</v>
      </c>
    </row>
    <row r="66" spans="1:5" ht="25.5">
      <c r="A66" t="s">
        <v>46</v>
      </c>
      <c r="E66" s="29" t="s">
        <v>116</v>
      </c>
    </row>
    <row r="67" spans="1:16" ht="12.75">
      <c r="A67" s="18" t="s">
        <v>38</v>
      </c>
      <c s="23" t="s">
        <v>26</v>
      </c>
      <c s="23" t="s">
        <v>148</v>
      </c>
      <c s="18" t="s">
        <v>40</v>
      </c>
      <c s="24" t="s">
        <v>149</v>
      </c>
      <c s="25" t="s">
        <v>97</v>
      </c>
      <c s="26">
        <v>2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25.5">
      <c r="A68" s="28" t="s">
        <v>43</v>
      </c>
      <c r="E68" s="29" t="s">
        <v>150</v>
      </c>
    </row>
    <row r="69" spans="1:5" ht="12.75">
      <c r="A69" s="30" t="s">
        <v>45</v>
      </c>
      <c r="E69" s="31" t="s">
        <v>151</v>
      </c>
    </row>
    <row r="70" spans="1:5" ht="63.75">
      <c r="A70" t="s">
        <v>46</v>
      </c>
      <c r="E70" s="29" t="s">
        <v>105</v>
      </c>
    </row>
    <row r="71" spans="1:16" ht="12.75">
      <c r="A71" s="18" t="s">
        <v>38</v>
      </c>
      <c s="23" t="s">
        <v>28</v>
      </c>
      <c s="23" t="s">
        <v>152</v>
      </c>
      <c s="18" t="s">
        <v>40</v>
      </c>
      <c s="24" t="s">
        <v>153</v>
      </c>
      <c s="25" t="s">
        <v>97</v>
      </c>
      <c s="26">
        <v>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154</v>
      </c>
    </row>
    <row r="73" spans="1:5" ht="12.75">
      <c r="A73" s="30" t="s">
        <v>45</v>
      </c>
      <c r="E73" s="31" t="s">
        <v>151</v>
      </c>
    </row>
    <row r="74" spans="1:5" ht="25.5">
      <c r="A74" t="s">
        <v>46</v>
      </c>
      <c r="E74" s="29" t="s">
        <v>110</v>
      </c>
    </row>
    <row r="75" spans="1:16" ht="12.75">
      <c r="A75" s="18" t="s">
        <v>38</v>
      </c>
      <c s="23" t="s">
        <v>30</v>
      </c>
      <c s="23" t="s">
        <v>155</v>
      </c>
      <c s="18" t="s">
        <v>40</v>
      </c>
      <c s="24" t="s">
        <v>156</v>
      </c>
      <c s="25" t="s">
        <v>113</v>
      </c>
      <c s="26">
        <v>150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157</v>
      </c>
    </row>
    <row r="77" spans="1:5" ht="12.75">
      <c r="A77" s="30" t="s">
        <v>45</v>
      </c>
      <c r="E77" s="31" t="s">
        <v>158</v>
      </c>
    </row>
    <row r="78" spans="1:5" ht="25.5">
      <c r="A78" t="s">
        <v>46</v>
      </c>
      <c r="E78" s="29" t="s">
        <v>116</v>
      </c>
    </row>
    <row r="79" spans="1:16" ht="12.75">
      <c r="A79" s="18" t="s">
        <v>38</v>
      </c>
      <c s="23" t="s">
        <v>124</v>
      </c>
      <c s="23" t="s">
        <v>117</v>
      </c>
      <c s="18" t="s">
        <v>40</v>
      </c>
      <c s="24" t="s">
        <v>118</v>
      </c>
      <c s="25" t="s">
        <v>97</v>
      </c>
      <c s="26">
        <v>14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98</v>
      </c>
    </row>
    <row r="81" spans="1:5" ht="12.75">
      <c r="A81" s="30" t="s">
        <v>45</v>
      </c>
      <c r="E81" s="31" t="s">
        <v>159</v>
      </c>
    </row>
    <row r="82" spans="1:5" ht="63.75">
      <c r="A82" t="s">
        <v>46</v>
      </c>
      <c r="E82" s="29" t="s">
        <v>120</v>
      </c>
    </row>
    <row r="83" spans="1:16" ht="12.75">
      <c r="A83" s="18" t="s">
        <v>38</v>
      </c>
      <c s="23" t="s">
        <v>69</v>
      </c>
      <c s="23" t="s">
        <v>121</v>
      </c>
      <c s="18" t="s">
        <v>40</v>
      </c>
      <c s="24" t="s">
        <v>122</v>
      </c>
      <c s="25" t="s">
        <v>97</v>
      </c>
      <c s="26">
        <v>14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123</v>
      </c>
    </row>
    <row r="85" spans="1:5" ht="12.75">
      <c r="A85" s="30" t="s">
        <v>45</v>
      </c>
      <c r="E85" s="31" t="s">
        <v>159</v>
      </c>
    </row>
    <row r="86" spans="1:5" ht="25.5">
      <c r="A86" t="s">
        <v>46</v>
      </c>
      <c r="E86" s="29" t="s">
        <v>110</v>
      </c>
    </row>
    <row r="87" spans="1:16" ht="12.75">
      <c r="A87" s="18" t="s">
        <v>38</v>
      </c>
      <c s="23" t="s">
        <v>33</v>
      </c>
      <c s="23" t="s">
        <v>125</v>
      </c>
      <c s="18" t="s">
        <v>40</v>
      </c>
      <c s="24" t="s">
        <v>126</v>
      </c>
      <c s="25" t="s">
        <v>113</v>
      </c>
      <c s="26">
        <v>1050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127</v>
      </c>
    </row>
    <row r="89" spans="1:5" ht="12.75">
      <c r="A89" s="30" t="s">
        <v>45</v>
      </c>
      <c r="E89" s="31" t="s">
        <v>160</v>
      </c>
    </row>
    <row r="90" spans="1:5" ht="25.5">
      <c r="A90" t="s">
        <v>46</v>
      </c>
      <c r="E90" s="29" t="s">
        <v>129</v>
      </c>
    </row>
    <row r="91" spans="1:16" ht="12.75">
      <c r="A91" s="18" t="s">
        <v>38</v>
      </c>
      <c s="23" t="s">
        <v>35</v>
      </c>
      <c s="23" t="s">
        <v>161</v>
      </c>
      <c s="18" t="s">
        <v>40</v>
      </c>
      <c s="24" t="s">
        <v>162</v>
      </c>
      <c s="25" t="s">
        <v>97</v>
      </c>
      <c s="26">
        <v>2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98</v>
      </c>
    </row>
    <row r="93" spans="1:5" ht="12.75">
      <c r="A93" s="30" t="s">
        <v>45</v>
      </c>
      <c r="E93" s="31" t="s">
        <v>151</v>
      </c>
    </row>
    <row r="94" spans="1:5" ht="76.5">
      <c r="A94" t="s">
        <v>46</v>
      </c>
      <c r="E94" s="29" t="s">
        <v>163</v>
      </c>
    </row>
    <row r="95" spans="1:16" ht="12.75">
      <c r="A95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97</v>
      </c>
      <c s="26">
        <v>2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167</v>
      </c>
    </row>
    <row r="97" spans="1:5" ht="12.75">
      <c r="A97" s="30" t="s">
        <v>45</v>
      </c>
      <c r="E97" s="31" t="s">
        <v>151</v>
      </c>
    </row>
    <row r="98" spans="1:5" ht="25.5">
      <c r="A98" t="s">
        <v>46</v>
      </c>
      <c r="E98" s="29" t="s">
        <v>137</v>
      </c>
    </row>
    <row r="99" spans="1:16" ht="12.75">
      <c r="A99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113</v>
      </c>
      <c s="26">
        <v>150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171</v>
      </c>
    </row>
    <row r="101" spans="1:5" ht="12.75">
      <c r="A101" s="30" t="s">
        <v>45</v>
      </c>
      <c r="E101" s="31" t="s">
        <v>158</v>
      </c>
    </row>
    <row r="102" spans="1:5" ht="25.5">
      <c r="A102" t="s">
        <v>46</v>
      </c>
      <c r="E102" s="29" t="s">
        <v>141</v>
      </c>
    </row>
    <row r="103" spans="1:16" ht="12.75">
      <c r="A103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97</v>
      </c>
      <c s="26">
        <v>4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38.25">
      <c r="A104" s="28" t="s">
        <v>43</v>
      </c>
      <c r="E104" s="29" t="s">
        <v>175</v>
      </c>
    </row>
    <row r="105" spans="1:5" ht="12.75">
      <c r="A105" s="30" t="s">
        <v>45</v>
      </c>
      <c r="E105" s="31" t="s">
        <v>176</v>
      </c>
    </row>
    <row r="106" spans="1:5" ht="76.5">
      <c r="A106" t="s">
        <v>46</v>
      </c>
      <c r="E106" s="29" t="s">
        <v>163</v>
      </c>
    </row>
    <row r="107" spans="1:16" ht="12.75">
      <c r="A107" s="18" t="s">
        <v>38</v>
      </c>
      <c s="23" t="s">
        <v>72</v>
      </c>
      <c s="23" t="s">
        <v>177</v>
      </c>
      <c s="18" t="s">
        <v>40</v>
      </c>
      <c s="24" t="s">
        <v>178</v>
      </c>
      <c s="25" t="s">
        <v>97</v>
      </c>
      <c s="26">
        <v>4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179</v>
      </c>
    </row>
    <row r="109" spans="1:5" ht="12.75">
      <c r="A109" s="30" t="s">
        <v>45</v>
      </c>
      <c r="E109" s="31" t="s">
        <v>180</v>
      </c>
    </row>
    <row r="110" spans="1:5" ht="25.5">
      <c r="A110" t="s">
        <v>46</v>
      </c>
      <c r="E110" s="29" t="s">
        <v>137</v>
      </c>
    </row>
    <row r="111" spans="1:16" ht="12.75">
      <c r="A111" s="18" t="s">
        <v>38</v>
      </c>
      <c s="23" t="s">
        <v>75</v>
      </c>
      <c s="23" t="s">
        <v>181</v>
      </c>
      <c s="18" t="s">
        <v>40</v>
      </c>
      <c s="24" t="s">
        <v>182</v>
      </c>
      <c s="25" t="s">
        <v>113</v>
      </c>
      <c s="26">
        <v>300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25.5">
      <c r="A112" s="28" t="s">
        <v>43</v>
      </c>
      <c r="E112" s="29" t="s">
        <v>183</v>
      </c>
    </row>
    <row r="113" spans="1:5" ht="12.75">
      <c r="A113" s="30" t="s">
        <v>45</v>
      </c>
      <c r="E113" s="31" t="s">
        <v>184</v>
      </c>
    </row>
    <row r="114" spans="1:5" ht="25.5">
      <c r="A114" t="s">
        <v>46</v>
      </c>
      <c r="E114" s="29" t="s">
        <v>141</v>
      </c>
    </row>
    <row r="115" spans="1:16" ht="12.75">
      <c r="A115" s="18" t="s">
        <v>38</v>
      </c>
      <c s="23" t="s">
        <v>78</v>
      </c>
      <c s="23" t="s">
        <v>185</v>
      </c>
      <c s="18" t="s">
        <v>40</v>
      </c>
      <c s="24" t="s">
        <v>186</v>
      </c>
      <c s="25" t="s">
        <v>97</v>
      </c>
      <c s="26">
        <v>4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25.5">
      <c r="A116" s="28" t="s">
        <v>43</v>
      </c>
      <c r="E116" s="29" t="s">
        <v>187</v>
      </c>
    </row>
    <row r="117" spans="1:5" ht="12.75">
      <c r="A117" s="30" t="s">
        <v>45</v>
      </c>
      <c r="E117" s="31" t="s">
        <v>176</v>
      </c>
    </row>
    <row r="118" spans="1:5" ht="63.75">
      <c r="A118" t="s">
        <v>46</v>
      </c>
      <c r="E118" s="29" t="s">
        <v>133</v>
      </c>
    </row>
    <row r="119" spans="1:16" ht="12.75">
      <c r="A119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97</v>
      </c>
      <c s="26">
        <v>4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191</v>
      </c>
    </row>
    <row r="121" spans="1:5" ht="12.75">
      <c r="A121" s="30" t="s">
        <v>45</v>
      </c>
      <c r="E121" s="31" t="s">
        <v>180</v>
      </c>
    </row>
    <row r="122" spans="1:5" ht="25.5">
      <c r="A122" t="s">
        <v>46</v>
      </c>
      <c r="E122" s="29" t="s">
        <v>137</v>
      </c>
    </row>
    <row r="123" spans="1:16" ht="12.75">
      <c r="A123" s="18" t="s">
        <v>38</v>
      </c>
      <c s="23" t="s">
        <v>81</v>
      </c>
      <c s="23" t="s">
        <v>192</v>
      </c>
      <c s="18" t="s">
        <v>40</v>
      </c>
      <c s="24" t="s">
        <v>193</v>
      </c>
      <c s="25" t="s">
        <v>113</v>
      </c>
      <c s="26">
        <v>300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25.5">
      <c r="A124" s="28" t="s">
        <v>43</v>
      </c>
      <c r="E124" s="29" t="s">
        <v>194</v>
      </c>
    </row>
    <row r="125" spans="1:5" ht="12.75">
      <c r="A125" s="30" t="s">
        <v>45</v>
      </c>
      <c r="E125" s="31" t="s">
        <v>184</v>
      </c>
    </row>
    <row r="126" spans="1:5" ht="25.5">
      <c r="A126" t="s">
        <v>46</v>
      </c>
      <c r="E126" s="29" t="s">
        <v>141</v>
      </c>
    </row>
    <row r="127" spans="1:16" ht="25.5">
      <c r="A127" s="18" t="s">
        <v>38</v>
      </c>
      <c s="23" t="s">
        <v>195</v>
      </c>
      <c s="23" t="s">
        <v>130</v>
      </c>
      <c s="18" t="s">
        <v>40</v>
      </c>
      <c s="24" t="s">
        <v>131</v>
      </c>
      <c s="25" t="s">
        <v>97</v>
      </c>
      <c s="26">
        <v>14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25.5">
      <c r="A128" s="28" t="s">
        <v>43</v>
      </c>
      <c r="E128" s="29" t="s">
        <v>132</v>
      </c>
    </row>
    <row r="129" spans="1:5" ht="12.75">
      <c r="A129" s="30" t="s">
        <v>45</v>
      </c>
      <c r="E129" s="31" t="s">
        <v>159</v>
      </c>
    </row>
    <row r="130" spans="1:5" ht="63.75">
      <c r="A130" t="s">
        <v>46</v>
      </c>
      <c r="E130" s="29" t="s">
        <v>133</v>
      </c>
    </row>
    <row r="131" spans="1:16" ht="12.75">
      <c r="A131" s="18" t="s">
        <v>38</v>
      </c>
      <c s="23" t="s">
        <v>196</v>
      </c>
      <c s="23" t="s">
        <v>134</v>
      </c>
      <c s="18" t="s">
        <v>40</v>
      </c>
      <c s="24" t="s">
        <v>135</v>
      </c>
      <c s="25" t="s">
        <v>97</v>
      </c>
      <c s="26">
        <v>14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136</v>
      </c>
    </row>
    <row r="133" spans="1:5" ht="12.75">
      <c r="A133" s="30" t="s">
        <v>45</v>
      </c>
      <c r="E133" s="31" t="s">
        <v>159</v>
      </c>
    </row>
    <row r="134" spans="1:5" ht="25.5">
      <c r="A134" t="s">
        <v>46</v>
      </c>
      <c r="E134" s="29" t="s">
        <v>137</v>
      </c>
    </row>
    <row r="135" spans="1:16" ht="12.75">
      <c r="A135" s="18" t="s">
        <v>38</v>
      </c>
      <c s="23" t="s">
        <v>197</v>
      </c>
      <c s="23" t="s">
        <v>138</v>
      </c>
      <c s="18" t="s">
        <v>40</v>
      </c>
      <c s="24" t="s">
        <v>139</v>
      </c>
      <c s="25" t="s">
        <v>113</v>
      </c>
      <c s="26">
        <v>1050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140</v>
      </c>
    </row>
    <row r="137" spans="1:5" ht="12.75">
      <c r="A137" s="30" t="s">
        <v>45</v>
      </c>
      <c r="E137" s="31" t="s">
        <v>160</v>
      </c>
    </row>
    <row r="138" spans="1:5" ht="25.5">
      <c r="A138" t="s">
        <v>46</v>
      </c>
      <c r="E138" s="29" t="s">
        <v>141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0+O8+O17+O82+O115+O128+O149+O178+O187+O192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198</v>
      </c>
      <c s="32">
        <f>0+I8+I17+I82+I115+I128+I149+I178+I187+I192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198</v>
      </c>
      <c s="5"/>
      <c s="14" t="s">
        <v>199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200</v>
      </c>
      <c s="18" t="s">
        <v>22</v>
      </c>
      <c s="24" t="s">
        <v>201</v>
      </c>
      <c s="25" t="s">
        <v>89</v>
      </c>
      <c s="26">
        <v>169.98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202</v>
      </c>
    </row>
    <row r="11" spans="1:5" ht="89.25">
      <c r="A11" s="30" t="s">
        <v>45</v>
      </c>
      <c r="E11" s="31" t="s">
        <v>203</v>
      </c>
    </row>
    <row r="12" spans="1:5" ht="25.5">
      <c r="A12" t="s">
        <v>46</v>
      </c>
      <c r="E12" s="29" t="s">
        <v>204</v>
      </c>
    </row>
    <row r="13" spans="1:16" ht="12.75">
      <c r="A13" s="18" t="s">
        <v>38</v>
      </c>
      <c s="23" t="s">
        <v>16</v>
      </c>
      <c s="23" t="s">
        <v>200</v>
      </c>
      <c s="18" t="s">
        <v>16</v>
      </c>
      <c s="24" t="s">
        <v>201</v>
      </c>
      <c s="25" t="s">
        <v>89</v>
      </c>
      <c s="26">
        <v>7.15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205</v>
      </c>
    </row>
    <row r="15" spans="1:5" ht="25.5">
      <c r="A15" s="30" t="s">
        <v>45</v>
      </c>
      <c r="E15" s="31" t="s">
        <v>206</v>
      </c>
    </row>
    <row r="16" spans="1:5" ht="25.5">
      <c r="A16" t="s">
        <v>46</v>
      </c>
      <c r="E16" s="29" t="s">
        <v>204</v>
      </c>
    </row>
    <row r="17" spans="1:18" ht="12.75" customHeight="1">
      <c r="A17" s="5" t="s">
        <v>36</v>
      </c>
      <c s="5"/>
      <c s="35" t="s">
        <v>22</v>
      </c>
      <c s="5"/>
      <c s="21" t="s">
        <v>207</v>
      </c>
      <c s="5"/>
      <c s="5"/>
      <c s="5"/>
      <c s="36">
        <f>0+Q17</f>
      </c>
      <c r="O17">
        <f>0+R17</f>
      </c>
      <c r="Q17">
        <f>0+I18+I22+I26+I30+I34+I38+I42+I46+I50+I54+I58+I62+I66+I70+I74+I78</f>
      </c>
      <c>
        <f>0+O18+O22+O26+O30+O34+O38+O42+O46+O50+O54+O58+O62+O66+O70+O74+O78</f>
      </c>
    </row>
    <row r="18" spans="1:16" ht="25.5">
      <c r="A18" s="18" t="s">
        <v>38</v>
      </c>
      <c s="23" t="s">
        <v>22</v>
      </c>
      <c s="23" t="s">
        <v>208</v>
      </c>
      <c s="18" t="s">
        <v>40</v>
      </c>
      <c s="24" t="s">
        <v>209</v>
      </c>
      <c s="25" t="s">
        <v>210</v>
      </c>
      <c s="26">
        <v>8.937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211</v>
      </c>
    </row>
    <row r="20" spans="1:5" ht="12.75">
      <c r="A20" s="30" t="s">
        <v>45</v>
      </c>
      <c r="E20" s="31" t="s">
        <v>212</v>
      </c>
    </row>
    <row r="21" spans="1:5" ht="63.75">
      <c r="A21" t="s">
        <v>46</v>
      </c>
      <c r="E21" s="29" t="s">
        <v>213</v>
      </c>
    </row>
    <row r="22" spans="1:16" ht="25.5">
      <c r="A22" s="18" t="s">
        <v>38</v>
      </c>
      <c s="23" t="s">
        <v>16</v>
      </c>
      <c s="23" t="s">
        <v>214</v>
      </c>
      <c s="18" t="s">
        <v>40</v>
      </c>
      <c s="24" t="s">
        <v>215</v>
      </c>
      <c s="25" t="s">
        <v>216</v>
      </c>
      <c s="26">
        <v>135.842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217</v>
      </c>
    </row>
    <row r="24" spans="1:5" ht="12.75">
      <c r="A24" s="30" t="s">
        <v>45</v>
      </c>
      <c r="E24" s="31" t="s">
        <v>218</v>
      </c>
    </row>
    <row r="25" spans="1:5" ht="25.5">
      <c r="A25" t="s">
        <v>46</v>
      </c>
      <c r="E25" s="29" t="s">
        <v>219</v>
      </c>
    </row>
    <row r="26" spans="1:16" ht="12.75">
      <c r="A26" s="18" t="s">
        <v>38</v>
      </c>
      <c s="23" t="s">
        <v>15</v>
      </c>
      <c s="23" t="s">
        <v>220</v>
      </c>
      <c s="18" t="s">
        <v>40</v>
      </c>
      <c s="24" t="s">
        <v>221</v>
      </c>
      <c s="25" t="s">
        <v>210</v>
      </c>
      <c s="26">
        <v>2.979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222</v>
      </c>
    </row>
    <row r="28" spans="1:5" ht="12.75">
      <c r="A28" s="30" t="s">
        <v>45</v>
      </c>
      <c r="E28" s="31" t="s">
        <v>223</v>
      </c>
    </row>
    <row r="29" spans="1:5" ht="63.75">
      <c r="A29" t="s">
        <v>46</v>
      </c>
      <c r="E29" s="29" t="s">
        <v>213</v>
      </c>
    </row>
    <row r="30" spans="1:16" ht="25.5">
      <c r="A30" s="18" t="s">
        <v>38</v>
      </c>
      <c s="23" t="s">
        <v>26</v>
      </c>
      <c s="23" t="s">
        <v>224</v>
      </c>
      <c s="18" t="s">
        <v>40</v>
      </c>
      <c s="24" t="s">
        <v>225</v>
      </c>
      <c s="25" t="s">
        <v>216</v>
      </c>
      <c s="26">
        <v>57.197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226</v>
      </c>
    </row>
    <row r="32" spans="1:5" ht="12.75">
      <c r="A32" s="30" t="s">
        <v>45</v>
      </c>
      <c r="E32" s="31" t="s">
        <v>227</v>
      </c>
    </row>
    <row r="33" spans="1:5" ht="25.5">
      <c r="A33" t="s">
        <v>46</v>
      </c>
      <c r="E33" s="29" t="s">
        <v>219</v>
      </c>
    </row>
    <row r="34" spans="1:16" ht="12.75">
      <c r="A34" s="18" t="s">
        <v>38</v>
      </c>
      <c s="23" t="s">
        <v>28</v>
      </c>
      <c s="23" t="s">
        <v>228</v>
      </c>
      <c s="18" t="s">
        <v>40</v>
      </c>
      <c s="24" t="s">
        <v>229</v>
      </c>
      <c s="25" t="s">
        <v>210</v>
      </c>
      <c s="26">
        <v>5.579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230</v>
      </c>
    </row>
    <row r="36" spans="1:5" ht="12.75">
      <c r="A36" s="30" t="s">
        <v>45</v>
      </c>
      <c r="E36" s="31" t="s">
        <v>231</v>
      </c>
    </row>
    <row r="37" spans="1:5" ht="25.5">
      <c r="A37" t="s">
        <v>46</v>
      </c>
      <c r="E37" s="29" t="s">
        <v>232</v>
      </c>
    </row>
    <row r="38" spans="1:16" ht="12.75">
      <c r="A38" s="18" t="s">
        <v>38</v>
      </c>
      <c s="23" t="s">
        <v>30</v>
      </c>
      <c s="23" t="s">
        <v>233</v>
      </c>
      <c s="18" t="s">
        <v>40</v>
      </c>
      <c s="24" t="s">
        <v>234</v>
      </c>
      <c s="25" t="s">
        <v>210</v>
      </c>
      <c s="26">
        <v>14.952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235</v>
      </c>
    </row>
    <row r="40" spans="1:5" ht="12.75">
      <c r="A40" s="30" t="s">
        <v>45</v>
      </c>
      <c r="E40" s="31" t="s">
        <v>236</v>
      </c>
    </row>
    <row r="41" spans="1:5" ht="38.25">
      <c r="A41" t="s">
        <v>46</v>
      </c>
      <c r="E41" s="29" t="s">
        <v>237</v>
      </c>
    </row>
    <row r="42" spans="1:16" ht="12.75">
      <c r="A42" s="18" t="s">
        <v>38</v>
      </c>
      <c s="23" t="s">
        <v>124</v>
      </c>
      <c s="23" t="s">
        <v>238</v>
      </c>
      <c s="18" t="s">
        <v>40</v>
      </c>
      <c s="24" t="s">
        <v>239</v>
      </c>
      <c s="25" t="s">
        <v>240</v>
      </c>
      <c s="26">
        <v>28.7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51">
      <c r="A43" s="28" t="s">
        <v>43</v>
      </c>
      <c r="E43" s="29" t="s">
        <v>241</v>
      </c>
    </row>
    <row r="44" spans="1:5" ht="12.75">
      <c r="A44" s="30" t="s">
        <v>45</v>
      </c>
      <c r="E44" s="31" t="s">
        <v>242</v>
      </c>
    </row>
    <row r="45" spans="1:5" ht="25.5">
      <c r="A45" t="s">
        <v>46</v>
      </c>
      <c r="E45" s="29" t="s">
        <v>243</v>
      </c>
    </row>
    <row r="46" spans="1:16" ht="12.75">
      <c r="A46" s="18" t="s">
        <v>38</v>
      </c>
      <c s="23" t="s">
        <v>69</v>
      </c>
      <c s="23" t="s">
        <v>244</v>
      </c>
      <c s="18" t="s">
        <v>40</v>
      </c>
      <c s="24" t="s">
        <v>245</v>
      </c>
      <c s="25" t="s">
        <v>210</v>
      </c>
      <c s="26">
        <v>76.5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246</v>
      </c>
    </row>
    <row r="48" spans="1:5" ht="12.75">
      <c r="A48" s="30" t="s">
        <v>45</v>
      </c>
      <c r="E48" s="31" t="s">
        <v>247</v>
      </c>
    </row>
    <row r="49" spans="1:5" ht="318.75">
      <c r="A49" t="s">
        <v>46</v>
      </c>
      <c r="E49" s="29" t="s">
        <v>248</v>
      </c>
    </row>
    <row r="50" spans="1:16" ht="12.75">
      <c r="A50" s="18" t="s">
        <v>38</v>
      </c>
      <c s="23" t="s">
        <v>33</v>
      </c>
      <c s="23" t="s">
        <v>249</v>
      </c>
      <c s="18" t="s">
        <v>40</v>
      </c>
      <c s="24" t="s">
        <v>250</v>
      </c>
      <c s="25" t="s">
        <v>251</v>
      </c>
      <c s="26">
        <v>612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252</v>
      </c>
    </row>
    <row r="52" spans="1:5" ht="12.75">
      <c r="A52" s="30" t="s">
        <v>45</v>
      </c>
      <c r="E52" s="31" t="s">
        <v>253</v>
      </c>
    </row>
    <row r="53" spans="1:5" ht="25.5">
      <c r="A53" t="s">
        <v>46</v>
      </c>
      <c r="E53" s="29" t="s">
        <v>254</v>
      </c>
    </row>
    <row r="54" spans="1:16" ht="12.75">
      <c r="A54" s="18" t="s">
        <v>38</v>
      </c>
      <c s="23" t="s">
        <v>35</v>
      </c>
      <c s="23" t="s">
        <v>255</v>
      </c>
      <c s="18" t="s">
        <v>40</v>
      </c>
      <c s="24" t="s">
        <v>256</v>
      </c>
      <c s="25" t="s">
        <v>210</v>
      </c>
      <c s="26">
        <v>76.5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25.5">
      <c r="A56" s="30" t="s">
        <v>45</v>
      </c>
      <c r="E56" s="31" t="s">
        <v>257</v>
      </c>
    </row>
    <row r="57" spans="1:5" ht="191.25">
      <c r="A57" t="s">
        <v>46</v>
      </c>
      <c r="E57" s="29" t="s">
        <v>258</v>
      </c>
    </row>
    <row r="58" spans="1:16" ht="12.75">
      <c r="A58" s="18" t="s">
        <v>38</v>
      </c>
      <c s="23" t="s">
        <v>164</v>
      </c>
      <c s="23" t="s">
        <v>259</v>
      </c>
      <c s="18" t="s">
        <v>40</v>
      </c>
      <c s="24" t="s">
        <v>260</v>
      </c>
      <c s="25" t="s">
        <v>210</v>
      </c>
      <c s="26">
        <v>37.75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261</v>
      </c>
    </row>
    <row r="60" spans="1:5" ht="12.75">
      <c r="A60" s="30" t="s">
        <v>45</v>
      </c>
      <c r="E60" s="31" t="s">
        <v>262</v>
      </c>
    </row>
    <row r="61" spans="1:5" ht="293.25">
      <c r="A61" t="s">
        <v>46</v>
      </c>
      <c r="E61" s="29" t="s">
        <v>263</v>
      </c>
    </row>
    <row r="62" spans="1:16" ht="12.75">
      <c r="A62" s="18" t="s">
        <v>38</v>
      </c>
      <c s="23" t="s">
        <v>168</v>
      </c>
      <c s="23" t="s">
        <v>264</v>
      </c>
      <c s="18" t="s">
        <v>40</v>
      </c>
      <c s="24" t="s">
        <v>265</v>
      </c>
      <c s="25" t="s">
        <v>266</v>
      </c>
      <c s="26">
        <v>27.11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267</v>
      </c>
    </row>
    <row r="64" spans="1:5" ht="12.75">
      <c r="A64" s="30" t="s">
        <v>45</v>
      </c>
      <c r="E64" s="31" t="s">
        <v>268</v>
      </c>
    </row>
    <row r="65" spans="1:5" ht="25.5">
      <c r="A65" t="s">
        <v>46</v>
      </c>
      <c r="E65" s="29" t="s">
        <v>269</v>
      </c>
    </row>
    <row r="66" spans="1:16" ht="12.75">
      <c r="A66" s="18" t="s">
        <v>38</v>
      </c>
      <c s="23" t="s">
        <v>172</v>
      </c>
      <c s="23" t="s">
        <v>270</v>
      </c>
      <c s="18" t="s">
        <v>40</v>
      </c>
      <c s="24" t="s">
        <v>271</v>
      </c>
      <c s="25" t="s">
        <v>266</v>
      </c>
      <c s="26">
        <v>77.38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51">
      <c r="A67" s="28" t="s">
        <v>43</v>
      </c>
      <c r="E67" s="29" t="s">
        <v>272</v>
      </c>
    </row>
    <row r="68" spans="1:5" ht="12.75">
      <c r="A68" s="30" t="s">
        <v>45</v>
      </c>
      <c r="E68" s="31" t="s">
        <v>273</v>
      </c>
    </row>
    <row r="69" spans="1:5" ht="12.75">
      <c r="A69" t="s">
        <v>46</v>
      </c>
      <c r="E69" s="29" t="s">
        <v>274</v>
      </c>
    </row>
    <row r="70" spans="1:16" ht="12.75">
      <c r="A70" s="18" t="s">
        <v>38</v>
      </c>
      <c s="23" t="s">
        <v>72</v>
      </c>
      <c s="23" t="s">
        <v>275</v>
      </c>
      <c s="18" t="s">
        <v>40</v>
      </c>
      <c s="24" t="s">
        <v>276</v>
      </c>
      <c s="25" t="s">
        <v>266</v>
      </c>
      <c s="26">
        <v>72.38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38.25">
      <c r="A71" s="28" t="s">
        <v>43</v>
      </c>
      <c r="E71" s="29" t="s">
        <v>277</v>
      </c>
    </row>
    <row r="72" spans="1:5" ht="12.75">
      <c r="A72" s="30" t="s">
        <v>45</v>
      </c>
      <c r="E72" s="31" t="s">
        <v>278</v>
      </c>
    </row>
    <row r="73" spans="1:5" ht="38.25">
      <c r="A73" t="s">
        <v>46</v>
      </c>
      <c r="E73" s="29" t="s">
        <v>279</v>
      </c>
    </row>
    <row r="74" spans="1:16" ht="12.75">
      <c r="A74" s="18" t="s">
        <v>38</v>
      </c>
      <c s="23" t="s">
        <v>75</v>
      </c>
      <c s="23" t="s">
        <v>280</v>
      </c>
      <c s="18" t="s">
        <v>40</v>
      </c>
      <c s="24" t="s">
        <v>281</v>
      </c>
      <c s="25" t="s">
        <v>266</v>
      </c>
      <c s="26">
        <v>72.38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38.25">
      <c r="A75" s="28" t="s">
        <v>43</v>
      </c>
      <c r="E75" s="29" t="s">
        <v>282</v>
      </c>
    </row>
    <row r="76" spans="1:5" ht="12.75">
      <c r="A76" s="30" t="s">
        <v>45</v>
      </c>
      <c r="E76" s="31" t="s">
        <v>278</v>
      </c>
    </row>
    <row r="77" spans="1:5" ht="25.5">
      <c r="A77" t="s">
        <v>46</v>
      </c>
      <c r="E77" s="29" t="s">
        <v>283</v>
      </c>
    </row>
    <row r="78" spans="1:16" ht="12.75">
      <c r="A78" s="18" t="s">
        <v>38</v>
      </c>
      <c s="23" t="s">
        <v>78</v>
      </c>
      <c s="23" t="s">
        <v>284</v>
      </c>
      <c s="18" t="s">
        <v>40</v>
      </c>
      <c s="24" t="s">
        <v>285</v>
      </c>
      <c s="25" t="s">
        <v>266</v>
      </c>
      <c s="26">
        <v>72.38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286</v>
      </c>
    </row>
    <row r="80" spans="1:5" ht="12.75">
      <c r="A80" s="30" t="s">
        <v>45</v>
      </c>
      <c r="E80" s="31" t="s">
        <v>278</v>
      </c>
    </row>
    <row r="81" spans="1:5" ht="38.25">
      <c r="A81" t="s">
        <v>46</v>
      </c>
      <c r="E81" s="29" t="s">
        <v>287</v>
      </c>
    </row>
    <row r="82" spans="1:18" ht="12.75" customHeight="1">
      <c r="A82" s="5" t="s">
        <v>36</v>
      </c>
      <c s="5"/>
      <c s="35" t="s">
        <v>16</v>
      </c>
      <c s="5"/>
      <c s="21" t="s">
        <v>288</v>
      </c>
      <c s="5"/>
      <c s="5"/>
      <c s="5"/>
      <c s="36">
        <f>0+Q82</f>
      </c>
      <c r="O82">
        <f>0+R82</f>
      </c>
      <c r="Q82">
        <f>0+I83+I87+I91+I95+I99+I103+I107+I111</f>
      </c>
      <c>
        <f>0+O83+O87+O91+O95+O99+O103+O107+O111</f>
      </c>
    </row>
    <row r="83" spans="1:16" ht="12.75">
      <c r="A83" s="18" t="s">
        <v>38</v>
      </c>
      <c s="23" t="s">
        <v>22</v>
      </c>
      <c s="23" t="s">
        <v>289</v>
      </c>
      <c s="18" t="s">
        <v>40</v>
      </c>
      <c s="24" t="s">
        <v>290</v>
      </c>
      <c s="25" t="s">
        <v>89</v>
      </c>
      <c s="26">
        <v>1.133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51">
      <c r="A84" s="28" t="s">
        <v>43</v>
      </c>
      <c r="E84" s="29" t="s">
        <v>291</v>
      </c>
    </row>
    <row r="85" spans="1:5" ht="25.5">
      <c r="A85" s="30" t="s">
        <v>45</v>
      </c>
      <c r="E85" s="31" t="s">
        <v>292</v>
      </c>
    </row>
    <row r="86" spans="1:5" ht="38.25">
      <c r="A86" t="s">
        <v>46</v>
      </c>
      <c r="E86" s="29" t="s">
        <v>293</v>
      </c>
    </row>
    <row r="87" spans="1:16" ht="12.75">
      <c r="A87" s="18" t="s">
        <v>38</v>
      </c>
      <c s="23" t="s">
        <v>16</v>
      </c>
      <c s="23" t="s">
        <v>294</v>
      </c>
      <c s="18" t="s">
        <v>40</v>
      </c>
      <c s="24" t="s">
        <v>295</v>
      </c>
      <c s="25" t="s">
        <v>266</v>
      </c>
      <c s="26">
        <v>22.8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51">
      <c r="A88" s="28" t="s">
        <v>43</v>
      </c>
      <c r="E88" s="29" t="s">
        <v>296</v>
      </c>
    </row>
    <row r="89" spans="1:5" ht="25.5">
      <c r="A89" s="30" t="s">
        <v>45</v>
      </c>
      <c r="E89" s="31" t="s">
        <v>297</v>
      </c>
    </row>
    <row r="90" spans="1:5" ht="12.75">
      <c r="A90" t="s">
        <v>46</v>
      </c>
      <c r="E90" s="29" t="s">
        <v>298</v>
      </c>
    </row>
    <row r="91" spans="1:16" ht="12.75">
      <c r="A91" s="18" t="s">
        <v>38</v>
      </c>
      <c s="23" t="s">
        <v>15</v>
      </c>
      <c s="23" t="s">
        <v>299</v>
      </c>
      <c s="18" t="s">
        <v>40</v>
      </c>
      <c s="24" t="s">
        <v>300</v>
      </c>
      <c s="25" t="s">
        <v>89</v>
      </c>
      <c s="26">
        <v>0.567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51">
      <c r="A92" s="28" t="s">
        <v>43</v>
      </c>
      <c r="E92" s="29" t="s">
        <v>301</v>
      </c>
    </row>
    <row r="93" spans="1:5" ht="25.5">
      <c r="A93" s="30" t="s">
        <v>45</v>
      </c>
      <c r="E93" s="31" t="s">
        <v>302</v>
      </c>
    </row>
    <row r="94" spans="1:5" ht="38.25">
      <c r="A94" t="s">
        <v>46</v>
      </c>
      <c r="E94" s="29" t="s">
        <v>303</v>
      </c>
    </row>
    <row r="95" spans="1:16" ht="12.75">
      <c r="A95" s="18" t="s">
        <v>38</v>
      </c>
      <c s="23" t="s">
        <v>26</v>
      </c>
      <c s="23" t="s">
        <v>304</v>
      </c>
      <c s="18" t="s">
        <v>40</v>
      </c>
      <c s="24" t="s">
        <v>305</v>
      </c>
      <c s="25" t="s">
        <v>266</v>
      </c>
      <c s="26">
        <v>11.4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51">
      <c r="A96" s="28" t="s">
        <v>43</v>
      </c>
      <c r="E96" s="29" t="s">
        <v>306</v>
      </c>
    </row>
    <row r="97" spans="1:5" ht="25.5">
      <c r="A97" s="30" t="s">
        <v>45</v>
      </c>
      <c r="E97" s="31" t="s">
        <v>307</v>
      </c>
    </row>
    <row r="98" spans="1:5" ht="25.5">
      <c r="A98" t="s">
        <v>46</v>
      </c>
      <c r="E98" s="29" t="s">
        <v>308</v>
      </c>
    </row>
    <row r="99" spans="1:16" ht="12.75">
      <c r="A99" s="18" t="s">
        <v>38</v>
      </c>
      <c s="23" t="s">
        <v>28</v>
      </c>
      <c s="23" t="s">
        <v>309</v>
      </c>
      <c s="18" t="s">
        <v>40</v>
      </c>
      <c s="24" t="s">
        <v>310</v>
      </c>
      <c s="25" t="s">
        <v>210</v>
      </c>
      <c s="26">
        <v>7.2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51">
      <c r="A100" s="28" t="s">
        <v>43</v>
      </c>
      <c r="E100" s="29" t="s">
        <v>311</v>
      </c>
    </row>
    <row r="101" spans="1:5" ht="12.75">
      <c r="A101" s="30" t="s">
        <v>45</v>
      </c>
      <c r="E101" s="31" t="s">
        <v>312</v>
      </c>
    </row>
    <row r="102" spans="1:5" ht="357">
      <c r="A102" t="s">
        <v>46</v>
      </c>
      <c r="E102" s="29" t="s">
        <v>313</v>
      </c>
    </row>
    <row r="103" spans="1:16" ht="12.75">
      <c r="A103" s="18" t="s">
        <v>38</v>
      </c>
      <c s="23" t="s">
        <v>30</v>
      </c>
      <c s="23" t="s">
        <v>314</v>
      </c>
      <c s="18" t="s">
        <v>40</v>
      </c>
      <c s="24" t="s">
        <v>315</v>
      </c>
      <c s="25" t="s">
        <v>89</v>
      </c>
      <c s="26">
        <v>1.413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38.25">
      <c r="A104" s="28" t="s">
        <v>43</v>
      </c>
      <c r="E104" s="29" t="s">
        <v>316</v>
      </c>
    </row>
    <row r="105" spans="1:5" ht="12.75">
      <c r="A105" s="30" t="s">
        <v>45</v>
      </c>
      <c r="E105" s="31" t="s">
        <v>317</v>
      </c>
    </row>
    <row r="106" spans="1:5" ht="229.5">
      <c r="A106" t="s">
        <v>46</v>
      </c>
      <c r="E106" s="29" t="s">
        <v>318</v>
      </c>
    </row>
    <row r="107" spans="1:16" ht="12.75">
      <c r="A107" s="18" t="s">
        <v>38</v>
      </c>
      <c s="23" t="s">
        <v>124</v>
      </c>
      <c s="23" t="s">
        <v>319</v>
      </c>
      <c s="18" t="s">
        <v>40</v>
      </c>
      <c s="24" t="s">
        <v>320</v>
      </c>
      <c s="25" t="s">
        <v>97</v>
      </c>
      <c s="26">
        <v>8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51">
      <c r="A108" s="28" t="s">
        <v>43</v>
      </c>
      <c r="E108" s="29" t="s">
        <v>321</v>
      </c>
    </row>
    <row r="109" spans="1:5" ht="12.75">
      <c r="A109" s="30" t="s">
        <v>45</v>
      </c>
      <c r="E109" s="31" t="s">
        <v>322</v>
      </c>
    </row>
    <row r="110" spans="1:5" ht="153">
      <c r="A110" t="s">
        <v>46</v>
      </c>
      <c r="E110" s="29" t="s">
        <v>323</v>
      </c>
    </row>
    <row r="111" spans="1:16" ht="12.75">
      <c r="A111" s="18" t="s">
        <v>38</v>
      </c>
      <c s="23" t="s">
        <v>69</v>
      </c>
      <c s="23" t="s">
        <v>324</v>
      </c>
      <c s="18" t="s">
        <v>40</v>
      </c>
      <c s="24" t="s">
        <v>325</v>
      </c>
      <c s="25" t="s">
        <v>266</v>
      </c>
      <c s="26">
        <v>72.38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38.25">
      <c r="A112" s="28" t="s">
        <v>43</v>
      </c>
      <c r="E112" s="29" t="s">
        <v>326</v>
      </c>
    </row>
    <row r="113" spans="1:5" ht="12.75">
      <c r="A113" s="30" t="s">
        <v>45</v>
      </c>
      <c r="E113" s="31" t="s">
        <v>278</v>
      </c>
    </row>
    <row r="114" spans="1:5" ht="102">
      <c r="A114" t="s">
        <v>46</v>
      </c>
      <c r="E114" s="29" t="s">
        <v>327</v>
      </c>
    </row>
    <row r="115" spans="1:18" ht="12.75" customHeight="1">
      <c r="A115" s="5" t="s">
        <v>36</v>
      </c>
      <c s="5"/>
      <c s="35" t="s">
        <v>15</v>
      </c>
      <c s="5"/>
      <c s="21" t="s">
        <v>328</v>
      </c>
      <c s="5"/>
      <c s="5"/>
      <c s="5"/>
      <c s="36">
        <f>0+Q115</f>
      </c>
      <c r="O115">
        <f>0+R115</f>
      </c>
      <c r="Q115">
        <f>0+I116+I120+I124</f>
      </c>
      <c>
        <f>0+O116+O120+O124</f>
      </c>
    </row>
    <row r="116" spans="1:16" ht="12.75">
      <c r="A116" s="18" t="s">
        <v>38</v>
      </c>
      <c s="23" t="s">
        <v>22</v>
      </c>
      <c s="23" t="s">
        <v>329</v>
      </c>
      <c s="18" t="s">
        <v>40</v>
      </c>
      <c s="24" t="s">
        <v>330</v>
      </c>
      <c s="25" t="s">
        <v>210</v>
      </c>
      <c s="26">
        <v>2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63.75">
      <c r="A117" s="28" t="s">
        <v>43</v>
      </c>
      <c r="E117" s="29" t="s">
        <v>331</v>
      </c>
    </row>
    <row r="118" spans="1:5" ht="12.75">
      <c r="A118" s="30" t="s">
        <v>45</v>
      </c>
      <c r="E118" s="31" t="s">
        <v>332</v>
      </c>
    </row>
    <row r="119" spans="1:5" ht="369.75">
      <c r="A119" t="s">
        <v>46</v>
      </c>
      <c r="E119" s="29" t="s">
        <v>333</v>
      </c>
    </row>
    <row r="120" spans="1:16" ht="12.75">
      <c r="A120" s="18" t="s">
        <v>38</v>
      </c>
      <c s="23" t="s">
        <v>16</v>
      </c>
      <c s="23" t="s">
        <v>334</v>
      </c>
      <c s="18" t="s">
        <v>40</v>
      </c>
      <c s="24" t="s">
        <v>335</v>
      </c>
      <c s="25" t="s">
        <v>89</v>
      </c>
      <c s="26">
        <v>0.393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51">
      <c r="A121" s="28" t="s">
        <v>43</v>
      </c>
      <c r="E121" s="29" t="s">
        <v>336</v>
      </c>
    </row>
    <row r="122" spans="1:5" ht="12.75">
      <c r="A122" s="30" t="s">
        <v>45</v>
      </c>
      <c r="E122" s="31" t="s">
        <v>337</v>
      </c>
    </row>
    <row r="123" spans="1:5" ht="216.75">
      <c r="A123" t="s">
        <v>46</v>
      </c>
      <c r="E123" s="29" t="s">
        <v>338</v>
      </c>
    </row>
    <row r="124" spans="1:16" ht="12.75">
      <c r="A124" s="18" t="s">
        <v>38</v>
      </c>
      <c s="23" t="s">
        <v>15</v>
      </c>
      <c s="23" t="s">
        <v>339</v>
      </c>
      <c s="18" t="s">
        <v>40</v>
      </c>
      <c s="24" t="s">
        <v>340</v>
      </c>
      <c s="25" t="s">
        <v>210</v>
      </c>
      <c s="26">
        <v>5.72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76.5">
      <c r="A125" s="28" t="s">
        <v>43</v>
      </c>
      <c r="E125" s="29" t="s">
        <v>341</v>
      </c>
    </row>
    <row r="126" spans="1:5" ht="12.75">
      <c r="A126" s="30" t="s">
        <v>45</v>
      </c>
      <c r="E126" s="31" t="s">
        <v>342</v>
      </c>
    </row>
    <row r="127" spans="1:5" ht="25.5">
      <c r="A127" t="s">
        <v>46</v>
      </c>
      <c r="E127" s="29" t="s">
        <v>343</v>
      </c>
    </row>
    <row r="128" spans="1:18" ht="12.75" customHeight="1">
      <c r="A128" s="5" t="s">
        <v>36</v>
      </c>
      <c s="5"/>
      <c s="35" t="s">
        <v>26</v>
      </c>
      <c s="5"/>
      <c s="21" t="s">
        <v>344</v>
      </c>
      <c s="5"/>
      <c s="5"/>
      <c s="5"/>
      <c s="36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18" t="s">
        <v>38</v>
      </c>
      <c s="23" t="s">
        <v>22</v>
      </c>
      <c s="23" t="s">
        <v>345</v>
      </c>
      <c s="18" t="s">
        <v>40</v>
      </c>
      <c s="24" t="s">
        <v>346</v>
      </c>
      <c s="25" t="s">
        <v>210</v>
      </c>
      <c s="26">
        <v>0.123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38.25">
      <c r="A130" s="28" t="s">
        <v>43</v>
      </c>
      <c r="E130" s="29" t="s">
        <v>347</v>
      </c>
    </row>
    <row r="131" spans="1:5" ht="12.75">
      <c r="A131" s="30" t="s">
        <v>45</v>
      </c>
      <c r="E131" s="31" t="s">
        <v>348</v>
      </c>
    </row>
    <row r="132" spans="1:5" ht="216.75">
      <c r="A132" t="s">
        <v>46</v>
      </c>
      <c r="E132" s="29" t="s">
        <v>349</v>
      </c>
    </row>
    <row r="133" spans="1:16" ht="12.75">
      <c r="A133" s="18" t="s">
        <v>38</v>
      </c>
      <c s="23" t="s">
        <v>16</v>
      </c>
      <c s="23" t="s">
        <v>350</v>
      </c>
      <c s="18" t="s">
        <v>22</v>
      </c>
      <c s="24" t="s">
        <v>351</v>
      </c>
      <c s="25" t="s">
        <v>210</v>
      </c>
      <c s="26">
        <v>4.9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38.25">
      <c r="A134" s="28" t="s">
        <v>43</v>
      </c>
      <c r="E134" s="29" t="s">
        <v>352</v>
      </c>
    </row>
    <row r="135" spans="1:5" ht="12.75">
      <c r="A135" s="30" t="s">
        <v>45</v>
      </c>
      <c r="E135" s="31" t="s">
        <v>353</v>
      </c>
    </row>
    <row r="136" spans="1:5" ht="357">
      <c r="A136" t="s">
        <v>46</v>
      </c>
      <c r="E136" s="29" t="s">
        <v>313</v>
      </c>
    </row>
    <row r="137" spans="1:16" ht="12.75">
      <c r="A137" s="18" t="s">
        <v>38</v>
      </c>
      <c s="23" t="s">
        <v>15</v>
      </c>
      <c s="23" t="s">
        <v>350</v>
      </c>
      <c s="18" t="s">
        <v>16</v>
      </c>
      <c s="24" t="s">
        <v>354</v>
      </c>
      <c s="25" t="s">
        <v>210</v>
      </c>
      <c s="26">
        <v>3.276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38.25">
      <c r="A138" s="28" t="s">
        <v>43</v>
      </c>
      <c r="E138" s="29" t="s">
        <v>355</v>
      </c>
    </row>
    <row r="139" spans="1:5" ht="12.75">
      <c r="A139" s="30" t="s">
        <v>45</v>
      </c>
      <c r="E139" s="31" t="s">
        <v>356</v>
      </c>
    </row>
    <row r="140" spans="1:5" ht="357">
      <c r="A140" t="s">
        <v>46</v>
      </c>
      <c r="E140" s="29" t="s">
        <v>313</v>
      </c>
    </row>
    <row r="141" spans="1:16" ht="12.75">
      <c r="A141" s="18" t="s">
        <v>38</v>
      </c>
      <c s="23" t="s">
        <v>26</v>
      </c>
      <c s="23" t="s">
        <v>357</v>
      </c>
      <c s="18" t="s">
        <v>40</v>
      </c>
      <c s="24" t="s">
        <v>358</v>
      </c>
      <c s="25" t="s">
        <v>210</v>
      </c>
      <c s="26">
        <v>3.42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38.25">
      <c r="A142" s="28" t="s">
        <v>43</v>
      </c>
      <c r="E142" s="29" t="s">
        <v>359</v>
      </c>
    </row>
    <row r="143" spans="1:5" ht="12.75">
      <c r="A143" s="30" t="s">
        <v>45</v>
      </c>
      <c r="E143" s="31" t="s">
        <v>360</v>
      </c>
    </row>
    <row r="144" spans="1:5" ht="357">
      <c r="A144" t="s">
        <v>46</v>
      </c>
      <c r="E144" s="29" t="s">
        <v>313</v>
      </c>
    </row>
    <row r="145" spans="1:16" ht="12.75">
      <c r="A145" s="18" t="s">
        <v>38</v>
      </c>
      <c s="23" t="s">
        <v>28</v>
      </c>
      <c s="23" t="s">
        <v>361</v>
      </c>
      <c s="18" t="s">
        <v>40</v>
      </c>
      <c s="24" t="s">
        <v>362</v>
      </c>
      <c s="25" t="s">
        <v>210</v>
      </c>
      <c s="26">
        <v>5.7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51">
      <c r="A146" s="28" t="s">
        <v>43</v>
      </c>
      <c r="E146" s="29" t="s">
        <v>363</v>
      </c>
    </row>
    <row r="147" spans="1:5" ht="12.75">
      <c r="A147" s="30" t="s">
        <v>45</v>
      </c>
      <c r="E147" s="31" t="s">
        <v>364</v>
      </c>
    </row>
    <row r="148" spans="1:5" ht="102">
      <c r="A148" t="s">
        <v>46</v>
      </c>
      <c r="E148" s="29" t="s">
        <v>365</v>
      </c>
    </row>
    <row r="149" spans="1:18" ht="12.75" customHeight="1">
      <c r="A149" s="5" t="s">
        <v>36</v>
      </c>
      <c s="5"/>
      <c s="35" t="s">
        <v>28</v>
      </c>
      <c s="5"/>
      <c s="21" t="s">
        <v>86</v>
      </c>
      <c s="5"/>
      <c s="5"/>
      <c s="5"/>
      <c s="36">
        <f>0+Q149</f>
      </c>
      <c r="O149">
        <f>0+R149</f>
      </c>
      <c r="Q149">
        <f>0+I150+I154+I158+I162+I166+I170+I174</f>
      </c>
      <c>
        <f>0+O150+O154+O158+O162+O166+O170+O174</f>
      </c>
    </row>
    <row r="150" spans="1:16" ht="12.75">
      <c r="A150" s="18" t="s">
        <v>38</v>
      </c>
      <c s="23" t="s">
        <v>22</v>
      </c>
      <c s="23" t="s">
        <v>366</v>
      </c>
      <c s="18" t="s">
        <v>40</v>
      </c>
      <c s="24" t="s">
        <v>367</v>
      </c>
      <c s="25" t="s">
        <v>210</v>
      </c>
      <c s="26">
        <v>4.68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38.25">
      <c r="A151" s="28" t="s">
        <v>43</v>
      </c>
      <c r="E151" s="29" t="s">
        <v>368</v>
      </c>
    </row>
    <row r="152" spans="1:5" ht="12.75">
      <c r="A152" s="30" t="s">
        <v>45</v>
      </c>
      <c r="E152" s="31" t="s">
        <v>369</v>
      </c>
    </row>
    <row r="153" spans="1:5" ht="51">
      <c r="A153" t="s">
        <v>46</v>
      </c>
      <c r="E153" s="29" t="s">
        <v>370</v>
      </c>
    </row>
    <row r="154" spans="1:16" ht="12.75">
      <c r="A154" s="18" t="s">
        <v>38</v>
      </c>
      <c s="23" t="s">
        <v>16</v>
      </c>
      <c s="23" t="s">
        <v>371</v>
      </c>
      <c s="18" t="s">
        <v>40</v>
      </c>
      <c s="24" t="s">
        <v>372</v>
      </c>
      <c s="25" t="s">
        <v>210</v>
      </c>
      <c s="26">
        <v>4.859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38.25">
      <c r="A155" s="28" t="s">
        <v>43</v>
      </c>
      <c r="E155" s="29" t="s">
        <v>373</v>
      </c>
    </row>
    <row r="156" spans="1:5" ht="12.75">
      <c r="A156" s="30" t="s">
        <v>45</v>
      </c>
      <c r="E156" s="31" t="s">
        <v>374</v>
      </c>
    </row>
    <row r="157" spans="1:5" ht="51">
      <c r="A157" t="s">
        <v>46</v>
      </c>
      <c r="E157" s="29" t="s">
        <v>370</v>
      </c>
    </row>
    <row r="158" spans="1:16" ht="12.75">
      <c r="A158" s="18" t="s">
        <v>38</v>
      </c>
      <c s="23" t="s">
        <v>15</v>
      </c>
      <c s="23" t="s">
        <v>375</v>
      </c>
      <c s="18" t="s">
        <v>40</v>
      </c>
      <c s="24" t="s">
        <v>376</v>
      </c>
      <c s="25" t="s">
        <v>266</v>
      </c>
      <c s="26">
        <v>35.1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38.25">
      <c r="A159" s="28" t="s">
        <v>43</v>
      </c>
      <c r="E159" s="29" t="s">
        <v>377</v>
      </c>
    </row>
    <row r="160" spans="1:5" ht="12.75">
      <c r="A160" s="30" t="s">
        <v>45</v>
      </c>
      <c r="E160" s="31" t="s">
        <v>378</v>
      </c>
    </row>
    <row r="161" spans="1:5" ht="51">
      <c r="A161" t="s">
        <v>46</v>
      </c>
      <c r="E161" s="29" t="s">
        <v>379</v>
      </c>
    </row>
    <row r="162" spans="1:16" ht="12.75">
      <c r="A162" s="18" t="s">
        <v>38</v>
      </c>
      <c s="23" t="s">
        <v>26</v>
      </c>
      <c s="23" t="s">
        <v>380</v>
      </c>
      <c s="18" t="s">
        <v>40</v>
      </c>
      <c s="24" t="s">
        <v>381</v>
      </c>
      <c s="25" t="s">
        <v>266</v>
      </c>
      <c s="26">
        <v>90.35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38.25">
      <c r="A163" s="28" t="s">
        <v>43</v>
      </c>
      <c r="E163" s="29" t="s">
        <v>382</v>
      </c>
    </row>
    <row r="164" spans="1:5" ht="12.75">
      <c r="A164" s="30" t="s">
        <v>45</v>
      </c>
      <c r="E164" s="31" t="s">
        <v>383</v>
      </c>
    </row>
    <row r="165" spans="1:5" ht="51">
      <c r="A165" t="s">
        <v>46</v>
      </c>
      <c r="E165" s="29" t="s">
        <v>379</v>
      </c>
    </row>
    <row r="166" spans="1:16" ht="12.75">
      <c r="A166" s="18" t="s">
        <v>38</v>
      </c>
      <c s="23" t="s">
        <v>28</v>
      </c>
      <c s="23" t="s">
        <v>384</v>
      </c>
      <c s="18" t="s">
        <v>40</v>
      </c>
      <c s="24" t="s">
        <v>385</v>
      </c>
      <c s="25" t="s">
        <v>266</v>
      </c>
      <c s="26">
        <v>52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38.25">
      <c r="A167" s="28" t="s">
        <v>43</v>
      </c>
      <c r="E167" s="29" t="s">
        <v>386</v>
      </c>
    </row>
    <row r="168" spans="1:5" ht="12.75">
      <c r="A168" s="30" t="s">
        <v>45</v>
      </c>
      <c r="E168" s="31" t="s">
        <v>387</v>
      </c>
    </row>
    <row r="169" spans="1:5" ht="140.25">
      <c r="A169" t="s">
        <v>46</v>
      </c>
      <c r="E169" s="29" t="s">
        <v>388</v>
      </c>
    </row>
    <row r="170" spans="1:16" ht="12.75">
      <c r="A170" s="18" t="s">
        <v>38</v>
      </c>
      <c s="23" t="s">
        <v>30</v>
      </c>
      <c s="23" t="s">
        <v>389</v>
      </c>
      <c s="18" t="s">
        <v>40</v>
      </c>
      <c s="24" t="s">
        <v>390</v>
      </c>
      <c s="25" t="s">
        <v>266</v>
      </c>
      <c s="26">
        <v>38.35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38.25">
      <c r="A171" s="28" t="s">
        <v>43</v>
      </c>
      <c r="E171" s="29" t="s">
        <v>391</v>
      </c>
    </row>
    <row r="172" spans="1:5" ht="12.75">
      <c r="A172" s="30" t="s">
        <v>45</v>
      </c>
      <c r="E172" s="31" t="s">
        <v>392</v>
      </c>
    </row>
    <row r="173" spans="1:5" ht="140.25">
      <c r="A173" t="s">
        <v>46</v>
      </c>
      <c r="E173" s="29" t="s">
        <v>388</v>
      </c>
    </row>
    <row r="174" spans="1:16" ht="12.75">
      <c r="A174" s="18" t="s">
        <v>38</v>
      </c>
      <c s="23" t="s">
        <v>124</v>
      </c>
      <c s="23" t="s">
        <v>393</v>
      </c>
      <c s="18" t="s">
        <v>40</v>
      </c>
      <c s="24" t="s">
        <v>394</v>
      </c>
      <c s="25" t="s">
        <v>266</v>
      </c>
      <c s="26">
        <v>35.1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38.25">
      <c r="A175" s="28" t="s">
        <v>43</v>
      </c>
      <c r="E175" s="29" t="s">
        <v>395</v>
      </c>
    </row>
    <row r="176" spans="1:5" ht="12.75">
      <c r="A176" s="30" t="s">
        <v>45</v>
      </c>
      <c r="E176" s="31" t="s">
        <v>396</v>
      </c>
    </row>
    <row r="177" spans="1:5" ht="140.25">
      <c r="A177" t="s">
        <v>46</v>
      </c>
      <c r="E177" s="29" t="s">
        <v>388</v>
      </c>
    </row>
    <row r="178" spans="1:18" ht="12.75" customHeight="1">
      <c r="A178" s="5" t="s">
        <v>36</v>
      </c>
      <c s="5"/>
      <c s="35" t="s">
        <v>124</v>
      </c>
      <c s="5"/>
      <c s="21" t="s">
        <v>397</v>
      </c>
      <c s="5"/>
      <c s="5"/>
      <c s="5"/>
      <c s="36">
        <f>0+Q178</f>
      </c>
      <c r="O178">
        <f>0+R178</f>
      </c>
      <c r="Q178">
        <f>0+I179+I183</f>
      </c>
      <c>
        <f>0+O179+O183</f>
      </c>
    </row>
    <row r="179" spans="1:16" ht="12.75">
      <c r="A179" s="18" t="s">
        <v>38</v>
      </c>
      <c s="23" t="s">
        <v>22</v>
      </c>
      <c s="23" t="s">
        <v>398</v>
      </c>
      <c s="18" t="s">
        <v>40</v>
      </c>
      <c s="24" t="s">
        <v>399</v>
      </c>
      <c s="25" t="s">
        <v>266</v>
      </c>
      <c s="26">
        <v>22.8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63.75">
      <c r="A180" s="28" t="s">
        <v>43</v>
      </c>
      <c r="E180" s="29" t="s">
        <v>400</v>
      </c>
    </row>
    <row r="181" spans="1:5" ht="12.75">
      <c r="A181" s="30" t="s">
        <v>45</v>
      </c>
      <c r="E181" s="31" t="s">
        <v>401</v>
      </c>
    </row>
    <row r="182" spans="1:5" ht="191.25">
      <c r="A182" t="s">
        <v>46</v>
      </c>
      <c r="E182" s="29" t="s">
        <v>402</v>
      </c>
    </row>
    <row r="183" spans="1:16" ht="12.75">
      <c r="A183" s="18" t="s">
        <v>38</v>
      </c>
      <c s="23" t="s">
        <v>16</v>
      </c>
      <c s="23" t="s">
        <v>403</v>
      </c>
      <c s="18" t="s">
        <v>40</v>
      </c>
      <c s="24" t="s">
        <v>404</v>
      </c>
      <c s="25" t="s">
        <v>266</v>
      </c>
      <c s="26">
        <v>14.04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38.25">
      <c r="A184" s="28" t="s">
        <v>43</v>
      </c>
      <c r="E184" s="29" t="s">
        <v>405</v>
      </c>
    </row>
    <row r="185" spans="1:5" ht="12.75">
      <c r="A185" s="30" t="s">
        <v>45</v>
      </c>
      <c r="E185" s="31" t="s">
        <v>406</v>
      </c>
    </row>
    <row r="186" spans="1:5" ht="51">
      <c r="A186" t="s">
        <v>46</v>
      </c>
      <c r="E186" s="29" t="s">
        <v>407</v>
      </c>
    </row>
    <row r="187" spans="1:18" ht="12.75" customHeight="1">
      <c r="A187" s="5" t="s">
        <v>36</v>
      </c>
      <c s="5"/>
      <c s="35" t="s">
        <v>69</v>
      </c>
      <c s="5"/>
      <c s="21" t="s">
        <v>408</v>
      </c>
      <c s="5"/>
      <c s="5"/>
      <c s="5"/>
      <c s="36">
        <f>0+Q187</f>
      </c>
      <c r="O187">
        <f>0+R187</f>
      </c>
      <c r="Q187">
        <f>0+I188</f>
      </c>
      <c>
        <f>0+O188</f>
      </c>
    </row>
    <row r="188" spans="1:16" ht="12.75">
      <c r="A188" s="18" t="s">
        <v>38</v>
      </c>
      <c s="23" t="s">
        <v>22</v>
      </c>
      <c s="23" t="s">
        <v>409</v>
      </c>
      <c s="18" t="s">
        <v>40</v>
      </c>
      <c s="24" t="s">
        <v>410</v>
      </c>
      <c s="25" t="s">
        <v>240</v>
      </c>
      <c s="26">
        <v>7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38.25">
      <c r="A189" s="28" t="s">
        <v>43</v>
      </c>
      <c r="E189" s="29" t="s">
        <v>411</v>
      </c>
    </row>
    <row r="190" spans="1:5" ht="12.75">
      <c r="A190" s="30" t="s">
        <v>45</v>
      </c>
      <c r="E190" s="31" t="s">
        <v>412</v>
      </c>
    </row>
    <row r="191" spans="1:5" ht="242.25">
      <c r="A191" t="s">
        <v>46</v>
      </c>
      <c r="E191" s="29" t="s">
        <v>413</v>
      </c>
    </row>
    <row r="192" spans="1:18" ht="12.75" customHeight="1">
      <c r="A192" s="5" t="s">
        <v>36</v>
      </c>
      <c s="5"/>
      <c s="35" t="s">
        <v>33</v>
      </c>
      <c s="5"/>
      <c s="21" t="s">
        <v>414</v>
      </c>
      <c s="5"/>
      <c s="5"/>
      <c s="5"/>
      <c s="36">
        <f>0+Q192</f>
      </c>
      <c r="O192">
        <f>0+R192</f>
      </c>
      <c r="Q192">
        <f>0+I193+I197+I201+I205+I209+I213+I217</f>
      </c>
      <c>
        <f>0+O193+O197+O201+O205+O209+O213+O217</f>
      </c>
    </row>
    <row r="193" spans="1:16" ht="25.5">
      <c r="A193" s="18" t="s">
        <v>38</v>
      </c>
      <c s="23" t="s">
        <v>22</v>
      </c>
      <c s="23" t="s">
        <v>415</v>
      </c>
      <c s="18" t="s">
        <v>40</v>
      </c>
      <c s="24" t="s">
        <v>416</v>
      </c>
      <c s="25" t="s">
        <v>240</v>
      </c>
      <c s="26">
        <v>20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51">
      <c r="A194" s="28" t="s">
        <v>43</v>
      </c>
      <c r="E194" s="29" t="s">
        <v>417</v>
      </c>
    </row>
    <row r="195" spans="1:5" ht="89.25">
      <c r="A195" s="30" t="s">
        <v>45</v>
      </c>
      <c r="E195" s="31" t="s">
        <v>418</v>
      </c>
    </row>
    <row r="196" spans="1:5" ht="127.5">
      <c r="A196" t="s">
        <v>46</v>
      </c>
      <c r="E196" s="29" t="s">
        <v>419</v>
      </c>
    </row>
    <row r="197" spans="1:16" ht="12.75">
      <c r="A197" s="18" t="s">
        <v>38</v>
      </c>
      <c s="23" t="s">
        <v>16</v>
      </c>
      <c s="23" t="s">
        <v>420</v>
      </c>
      <c s="18" t="s">
        <v>40</v>
      </c>
      <c s="24" t="s">
        <v>421</v>
      </c>
      <c s="25" t="s">
        <v>240</v>
      </c>
      <c s="26">
        <v>8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38.25">
      <c r="A198" s="28" t="s">
        <v>43</v>
      </c>
      <c r="E198" s="29" t="s">
        <v>422</v>
      </c>
    </row>
    <row r="199" spans="1:5" ht="12.75">
      <c r="A199" s="30" t="s">
        <v>45</v>
      </c>
      <c r="E199" s="31" t="s">
        <v>423</v>
      </c>
    </row>
    <row r="200" spans="1:5" ht="102">
      <c r="A200" t="s">
        <v>46</v>
      </c>
      <c r="E200" s="29" t="s">
        <v>424</v>
      </c>
    </row>
    <row r="201" spans="1:16" ht="12.75">
      <c r="A201" s="18" t="s">
        <v>38</v>
      </c>
      <c s="23" t="s">
        <v>15</v>
      </c>
      <c s="23" t="s">
        <v>425</v>
      </c>
      <c s="18" t="s">
        <v>40</v>
      </c>
      <c s="24" t="s">
        <v>426</v>
      </c>
      <c s="25" t="s">
        <v>97</v>
      </c>
      <c s="26">
        <v>10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40</v>
      </c>
    </row>
    <row r="203" spans="1:5" ht="12.75">
      <c r="A203" s="30" t="s">
        <v>45</v>
      </c>
      <c r="E203" s="31" t="s">
        <v>427</v>
      </c>
    </row>
    <row r="204" spans="1:5" ht="12.75">
      <c r="A204" t="s">
        <v>46</v>
      </c>
      <c r="E204" s="29" t="s">
        <v>428</v>
      </c>
    </row>
    <row r="205" spans="1:16" ht="12.75">
      <c r="A205" s="18" t="s">
        <v>38</v>
      </c>
      <c s="23" t="s">
        <v>26</v>
      </c>
      <c s="23" t="s">
        <v>429</v>
      </c>
      <c s="18" t="s">
        <v>40</v>
      </c>
      <c s="24" t="s">
        <v>430</v>
      </c>
      <c s="25" t="s">
        <v>97</v>
      </c>
      <c s="26">
        <v>2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38.25">
      <c r="A206" s="28" t="s">
        <v>43</v>
      </c>
      <c r="E206" s="29" t="s">
        <v>431</v>
      </c>
    </row>
    <row r="207" spans="1:5" ht="12.75">
      <c r="A207" s="30" t="s">
        <v>45</v>
      </c>
      <c r="E207" s="31" t="s">
        <v>151</v>
      </c>
    </row>
    <row r="208" spans="1:5" ht="63.75">
      <c r="A208" t="s">
        <v>46</v>
      </c>
      <c r="E208" s="29" t="s">
        <v>432</v>
      </c>
    </row>
    <row r="209" spans="1:16" ht="12.75">
      <c r="A209" s="18" t="s">
        <v>38</v>
      </c>
      <c s="23" t="s">
        <v>28</v>
      </c>
      <c s="23" t="s">
        <v>433</v>
      </c>
      <c s="18" t="s">
        <v>40</v>
      </c>
      <c s="24" t="s">
        <v>434</v>
      </c>
      <c s="25" t="s">
        <v>97</v>
      </c>
      <c s="26">
        <v>2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51">
      <c r="A210" s="28" t="s">
        <v>43</v>
      </c>
      <c r="E210" s="29" t="s">
        <v>435</v>
      </c>
    </row>
    <row r="211" spans="1:5" ht="12.75">
      <c r="A211" s="30" t="s">
        <v>45</v>
      </c>
      <c r="E211" s="31" t="s">
        <v>151</v>
      </c>
    </row>
    <row r="212" spans="1:5" ht="25.5">
      <c r="A212" t="s">
        <v>46</v>
      </c>
      <c r="E212" s="29" t="s">
        <v>436</v>
      </c>
    </row>
    <row r="213" spans="1:16" ht="12.75">
      <c r="A213" s="18" t="s">
        <v>38</v>
      </c>
      <c s="23" t="s">
        <v>30</v>
      </c>
      <c s="23" t="s">
        <v>437</v>
      </c>
      <c s="18" t="s">
        <v>40</v>
      </c>
      <c s="24" t="s">
        <v>438</v>
      </c>
      <c s="25" t="s">
        <v>240</v>
      </c>
      <c s="26">
        <v>2.512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51">
      <c r="A214" s="28" t="s">
        <v>43</v>
      </c>
      <c r="E214" s="29" t="s">
        <v>439</v>
      </c>
    </row>
    <row r="215" spans="1:5" ht="12.75">
      <c r="A215" s="30" t="s">
        <v>45</v>
      </c>
      <c r="E215" s="31" t="s">
        <v>440</v>
      </c>
    </row>
    <row r="216" spans="1:5" ht="25.5">
      <c r="A216" t="s">
        <v>46</v>
      </c>
      <c r="E216" s="29" t="s">
        <v>441</v>
      </c>
    </row>
    <row r="217" spans="1:16" ht="12.75">
      <c r="A217" s="18" t="s">
        <v>38</v>
      </c>
      <c s="23" t="s">
        <v>124</v>
      </c>
      <c s="23" t="s">
        <v>442</v>
      </c>
      <c s="18" t="s">
        <v>40</v>
      </c>
      <c s="24" t="s">
        <v>443</v>
      </c>
      <c s="25" t="s">
        <v>240</v>
      </c>
      <c s="26">
        <v>19.76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51">
      <c r="A218" s="28" t="s">
        <v>43</v>
      </c>
      <c r="E218" s="29" t="s">
        <v>444</v>
      </c>
    </row>
    <row r="219" spans="1:5" ht="12.75">
      <c r="A219" s="30" t="s">
        <v>45</v>
      </c>
      <c r="E219" s="31" t="s">
        <v>445</v>
      </c>
    </row>
    <row r="220" spans="1:5" ht="89.25">
      <c r="A220" t="s">
        <v>46</v>
      </c>
      <c r="E220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